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d_121\Zpráva o činnosti ÚP ČR\2022\"/>
    </mc:Choice>
  </mc:AlternateContent>
  <xr:revisionPtr revIDLastSave="0" documentId="13_ncr:1_{7FF8EC3B-16F2-4CD9-97AC-26431C8C823D}" xr6:coauthVersionLast="47" xr6:coauthVersionMax="47" xr10:uidLastSave="{00000000-0000-0000-0000-000000000000}"/>
  <bookViews>
    <workbookView xWindow="-120" yWindow="-120" windowWidth="29040" windowHeight="15840" tabRatio="906" xr2:uid="{00000000-000D-0000-FFFF-FFFF00000000}"/>
  </bookViews>
  <sheets>
    <sheet name="Seznam" sheetId="21" r:id="rId1"/>
    <sheet name="Košilka" sheetId="1" r:id="rId2"/>
    <sheet name="p1" sheetId="170" r:id="rId3"/>
    <sheet name="p2" sheetId="191" r:id="rId4"/>
    <sheet name="p3a" sheetId="183" r:id="rId5"/>
    <sheet name="p3b" sheetId="184" r:id="rId6"/>
    <sheet name="p3c" sheetId="198" r:id="rId7"/>
    <sheet name="p3d" sheetId="199" r:id="rId8"/>
    <sheet name="mapa1221" sheetId="186" r:id="rId9"/>
    <sheet name="mapa1222" sheetId="187" r:id="rId10"/>
    <sheet name="p3e" sheetId="173" r:id="rId11"/>
    <sheet name="p3f" sheetId="174" r:id="rId12"/>
    <sheet name="p4a" sheetId="150" r:id="rId13"/>
    <sheet name="p4b" sheetId="151" r:id="rId14"/>
    <sheet name="p4c" sheetId="152" r:id="rId15"/>
    <sheet name="p4d" sheetId="153" r:id="rId16"/>
    <sheet name="p5" sheetId="154" r:id="rId17"/>
    <sheet name="p6a" sheetId="171" r:id="rId18"/>
    <sheet name="p6b" sheetId="172" r:id="rId19"/>
    <sheet name="p7" sheetId="130" r:id="rId20"/>
    <sheet name="p8" sheetId="193" r:id="rId21"/>
    <sheet name="p9" sheetId="155" r:id="rId22"/>
    <sheet name="p10" sheetId="156" r:id="rId23"/>
    <sheet name="p11" sheetId="82" r:id="rId24"/>
    <sheet name="p12" sheetId="197" r:id="rId25"/>
    <sheet name="p13" sheetId="190" r:id="rId26"/>
    <sheet name="p14a" sheetId="132" r:id="rId27"/>
    <sheet name="p14b" sheetId="133" r:id="rId28"/>
    <sheet name="p14c" sheetId="194" r:id="rId29"/>
    <sheet name="p14d" sheetId="135" r:id="rId30"/>
    <sheet name="p14e" sheetId="195" r:id="rId31"/>
    <sheet name="p15" sheetId="137" r:id="rId32"/>
  </sheets>
  <externalReferences>
    <externalReference r:id="rId33"/>
    <externalReference r:id="rId34"/>
    <externalReference r:id="rId35"/>
    <externalReference r:id="rId36"/>
  </externalReferences>
  <definedNames>
    <definedName name="_xlnm.Print_Titles" localSheetId="17">p6a!$1:$1</definedName>
    <definedName name="_xlnm.Print_Area" localSheetId="8">mapa1221!$A$1:$K$48</definedName>
    <definedName name="_xlnm.Print_Area" localSheetId="9">mapa1222!$A$1:$K$48</definedName>
    <definedName name="_xlnm.Print_Area" localSheetId="25">'p13'!$A$1:$N$132</definedName>
    <definedName name="_xlnm.Print_Area" localSheetId="26">p14a!$A$1:$G$44</definedName>
    <definedName name="_xlnm.Print_Area" localSheetId="30">p14e!$A$1:$J$20</definedName>
    <definedName name="_xlnm.Print_Area" localSheetId="31">'p15'!$A$1:$F$21</definedName>
    <definedName name="_xlnm.Print_Area" localSheetId="4">p3a!$A$1:$AB$99</definedName>
    <definedName name="_xlnm.Print_Area" localSheetId="5">p3b!$A$1:$AB$15</definedName>
    <definedName name="_xlnm.Print_Area" localSheetId="6">p3c!$A$1:$Y$64</definedName>
    <definedName name="_xlnm.Print_Area" localSheetId="10">p3e!$A$1:$D$40</definedName>
    <definedName name="_xlnm.Print_Area" localSheetId="11">p3f!$A$1:$L$40</definedName>
    <definedName name="_xlnm.Print_Area" localSheetId="13">p4b!$A$1:$J$12</definedName>
    <definedName name="_xlnm.Print_Area" localSheetId="15">p4d!$A$1:$B$7</definedName>
    <definedName name="_xlnm.Print_Area" localSheetId="17">p6a!$A$1:$AC$48</definedName>
    <definedName name="_xlnm.Print_Area" localSheetId="18">p6b!$B$2:$AD$50</definedName>
    <definedName name="_xlnm.Print_Area" localSheetId="20">'p8'!$A$1:$C$18</definedName>
    <definedName name="_xlnm.Print_Area" localSheetId="0">Seznam!$A$1:$B$29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97" l="1"/>
  <c r="E17" i="197"/>
  <c r="D17" i="197"/>
  <c r="C17" i="197"/>
  <c r="B17" i="197"/>
  <c r="G19" i="195" l="1"/>
  <c r="F19" i="195"/>
  <c r="E19" i="195"/>
  <c r="D19" i="195"/>
  <c r="C19" i="195"/>
  <c r="B19" i="195"/>
  <c r="I20" i="194"/>
  <c r="H20" i="194"/>
  <c r="G20" i="194"/>
  <c r="F20" i="194"/>
  <c r="E20" i="194"/>
  <c r="D20" i="194"/>
  <c r="C20" i="194"/>
  <c r="B20" i="194"/>
  <c r="C17" i="193"/>
  <c r="B17" i="193"/>
  <c r="F32" i="191"/>
  <c r="F31" i="191"/>
  <c r="F30" i="191"/>
  <c r="F29" i="191"/>
  <c r="F28" i="191"/>
  <c r="F27" i="191"/>
  <c r="F26" i="191"/>
  <c r="F24" i="191"/>
  <c r="F23" i="191"/>
  <c r="F22" i="191"/>
  <c r="F21" i="191"/>
  <c r="F20" i="191"/>
  <c r="F19" i="191"/>
  <c r="F18" i="191"/>
  <c r="F17" i="191"/>
  <c r="F16" i="191"/>
  <c r="F15" i="191"/>
  <c r="F14" i="191"/>
  <c r="F12" i="191"/>
  <c r="F11" i="191"/>
  <c r="F10" i="191"/>
  <c r="B10" i="191"/>
  <c r="F9" i="191"/>
  <c r="G7" i="191"/>
  <c r="E7" i="191"/>
  <c r="B7" i="191"/>
  <c r="G6" i="191"/>
  <c r="F6" i="191"/>
  <c r="B6" i="191"/>
  <c r="C17" i="170" l="1"/>
  <c r="B17" i="170"/>
  <c r="C128" i="172" l="1"/>
  <c r="D125" i="172"/>
  <c r="D128" i="172" s="1"/>
  <c r="D68" i="172"/>
  <c r="D64" i="172"/>
  <c r="D56" i="172"/>
  <c r="D70" i="172"/>
  <c r="D69" i="172"/>
  <c r="D67" i="172"/>
  <c r="D66" i="172"/>
  <c r="D65" i="172"/>
  <c r="D63" i="172"/>
  <c r="D62" i="172"/>
  <c r="D61" i="172"/>
  <c r="D60" i="172"/>
  <c r="D59" i="172"/>
  <c r="D58" i="172"/>
  <c r="D57" i="172"/>
  <c r="D55" i="172"/>
  <c r="D54" i="172"/>
  <c r="D53" i="172"/>
  <c r="C129" i="172" l="1"/>
  <c r="D129" i="172" s="1"/>
</calcChain>
</file>

<file path=xl/sharedStrings.xml><?xml version="1.0" encoding="utf-8"?>
<sst xmlns="http://schemas.openxmlformats.org/spreadsheetml/2006/main" count="1311" uniqueCount="534">
  <si>
    <t>kraje</t>
  </si>
  <si>
    <t>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</si>
  <si>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</si>
  <si>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</si>
  <si>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</si>
  <si>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</si>
  <si>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</si>
  <si>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</si>
  <si>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</si>
  <si>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</si>
  <si>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</si>
  <si>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</si>
  <si>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</si>
  <si>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</si>
  <si>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</si>
  <si>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Celkem ČR</t>
  </si>
  <si>
    <t>Počet uchazečů o zaměstnání (v tis.)</t>
  </si>
  <si>
    <t>Podíl uchazečů o zaměstnání na obyvatelstvu 15-64 (v %)</t>
  </si>
  <si>
    <t>uchazeči celkem</t>
  </si>
  <si>
    <t>z toho ženy</t>
  </si>
  <si>
    <t xml:space="preserve">          muži</t>
  </si>
  <si>
    <t>pobírající PvN</t>
  </si>
  <si>
    <t>vyřazeni celkem</t>
  </si>
  <si>
    <t>umístění</t>
  </si>
  <si>
    <t>nově hlášení</t>
  </si>
  <si>
    <t>Uchazeči, volná místa a toky evidované nezaměstnanosti (v tis.)</t>
  </si>
  <si>
    <t>Rozpočet ÚP ČR</t>
  </si>
  <si>
    <t>Souhrnné ukazatele</t>
  </si>
  <si>
    <t>Specifické ukazatele - příjmy</t>
  </si>
  <si>
    <t xml:space="preserve">Daňové příjmy 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</si>
  <si>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</si>
  <si>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</si>
  <si>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</si>
  <si>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</si>
  <si>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</si>
  <si>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</si>
  <si>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</si>
  <si>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</si>
  <si>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</si>
  <si>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</si>
  <si>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</si>
  <si>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</si>
  <si>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</si>
  <si>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</si>
  <si>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</si>
  <si>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 xml:space="preserve">Povinné pojistné placené zaměstnavatelem </t>
  </si>
  <si>
    <t>Převod fondu kulturních a sociálních potřeb</t>
  </si>
  <si>
    <t>Výdaje  spolufinancované z rozpočtu Evropské unie bez SZP celkem</t>
  </si>
  <si>
    <t>Výdaje  vedené v informačním systému programového financování EDS/SMVS celkem</t>
  </si>
  <si>
    <t>m ě s í c</t>
  </si>
  <si>
    <t>Překlenovací příspěvek</t>
  </si>
  <si>
    <t>vytvořená místa</t>
  </si>
  <si>
    <t>umístění uchazeči</t>
  </si>
  <si>
    <t>zaměstnanci</t>
  </si>
  <si>
    <t>osoby SVČ</t>
  </si>
  <si>
    <t>stav</t>
  </si>
  <si>
    <t>celkem</t>
  </si>
  <si>
    <t>na konci</t>
  </si>
  <si>
    <t>od poč.</t>
  </si>
  <si>
    <t>sled.měs.</t>
  </si>
  <si>
    <t>roku</t>
  </si>
  <si>
    <t>uchazeči</t>
  </si>
  <si>
    <t>umístění ÚP</t>
  </si>
  <si>
    <t>nové žádosti</t>
  </si>
  <si>
    <t>opakované žádosti</t>
  </si>
  <si>
    <t>HMN</t>
  </si>
  <si>
    <t>Dávky pěstounské péče</t>
  </si>
  <si>
    <t>OZP</t>
  </si>
  <si>
    <t>Příspěvek na péči</t>
  </si>
  <si>
    <t>SSP</t>
  </si>
  <si>
    <t>Hlavní město Praha</t>
  </si>
  <si>
    <t>Celkem</t>
  </si>
  <si>
    <t>Pohřebné</t>
  </si>
  <si>
    <t>Porodné</t>
  </si>
  <si>
    <t>Příspěvek na bydlení</t>
  </si>
  <si>
    <t>Rodičovský příspěvek</t>
  </si>
  <si>
    <t>Příspěvek na živobytí</t>
  </si>
  <si>
    <t>Doplatek na bydlení</t>
  </si>
  <si>
    <t>Mimořádná okamžitá pomoc</t>
  </si>
  <si>
    <t>Počet</t>
  </si>
  <si>
    <t>Příspěvek při ukončení pěst. péče</t>
  </si>
  <si>
    <t>Odměna pěstouna</t>
  </si>
  <si>
    <t>Příspěvek na mobilitu</t>
  </si>
  <si>
    <t>Dávky pro osoby se zdravotním postižením</t>
  </si>
  <si>
    <t>Objem (v tis. Kč)</t>
  </si>
  <si>
    <t>Přílohy</t>
  </si>
  <si>
    <t>Příloha č. 1</t>
  </si>
  <si>
    <t>Příloha č. 2</t>
  </si>
  <si>
    <t>Příloha č. 3b</t>
  </si>
  <si>
    <t>Příloha č. 3a</t>
  </si>
  <si>
    <t>Příloha č. 7</t>
  </si>
  <si>
    <t>Příloha č. 8</t>
  </si>
  <si>
    <t>Seznam příloh</t>
  </si>
  <si>
    <t>Upravený   rozpočet</t>
  </si>
  <si>
    <t>Povolení překročit rozpočet o nároky z nespotřebovaných výdajů</t>
  </si>
  <si>
    <t>rozdíl</t>
  </si>
  <si>
    <t>Počet uchazečů o zaměstnání pobírající podporu v nezaměstnanosti (v tis.)</t>
  </si>
  <si>
    <t>Počet uchazečů o zaměstnání - ženy (v tis.)</t>
  </si>
  <si>
    <t>Volná pracovní místa(v tis.)</t>
  </si>
  <si>
    <t>Veřejně prospěšné práce</t>
  </si>
  <si>
    <t>SÚPM  zřízená u zaměstnavatele</t>
  </si>
  <si>
    <t>SÚPM - vyhrazená místa</t>
  </si>
  <si>
    <t>SÚPM - SVČ</t>
  </si>
  <si>
    <t>Kraj Vysočina</t>
  </si>
  <si>
    <t>Vysvětlivky:</t>
  </si>
  <si>
    <t>Příspěvek                                                                                 na zapracování</t>
  </si>
  <si>
    <t>počet míst</t>
  </si>
  <si>
    <t>počet osob SVČ</t>
  </si>
  <si>
    <t>počet uchazečů</t>
  </si>
  <si>
    <t>Konečný rozpočet</t>
  </si>
  <si>
    <t>Úřad práce ČR</t>
  </si>
  <si>
    <t>Generální ředitelství</t>
  </si>
  <si>
    <t>Přídavek na dítě</t>
  </si>
  <si>
    <t>Příspěvek při převzetí dítěte</t>
  </si>
  <si>
    <t>Přísp. na úhradu potřeb dítěte</t>
  </si>
  <si>
    <t>Přísp. na zak. vozidla</t>
  </si>
  <si>
    <t>Příspěvek  na zvláštní pomůcku</t>
  </si>
  <si>
    <t>volná pracovní místa (VPM)</t>
  </si>
  <si>
    <t>počet zaprac. osob</t>
  </si>
  <si>
    <t>Žádosti o udělení povolení ke zprostředkování zaměstnání</t>
  </si>
  <si>
    <t>Kraj</t>
  </si>
  <si>
    <t>Malta</t>
  </si>
  <si>
    <t>Rumunsko</t>
  </si>
  <si>
    <t>Maďarsko</t>
  </si>
  <si>
    <t>Francie</t>
  </si>
  <si>
    <t>Polsko</t>
  </si>
  <si>
    <t>Bulharsko</t>
  </si>
  <si>
    <t>Slovensko</t>
  </si>
  <si>
    <t>Španělsko</t>
  </si>
  <si>
    <t>Uchazeči, VPM a toky evidované nezaměstnanosti  (průměry)</t>
  </si>
  <si>
    <t>Agentury práce</t>
  </si>
  <si>
    <t>Příloha č. 3c</t>
  </si>
  <si>
    <t>Příloha č. 3d</t>
  </si>
  <si>
    <t>Zdroj: EUROSTAT</t>
  </si>
  <si>
    <t>Rekvalifikace</t>
  </si>
  <si>
    <t>Stav na konci sled. měsíce</t>
  </si>
  <si>
    <t>Celkem od poč. roku</t>
  </si>
  <si>
    <t>Příloha č. 3e</t>
  </si>
  <si>
    <t>Příloha č. 3f</t>
  </si>
  <si>
    <t>Povolení překročit rozpočet o mimorozpočtové zdroje</t>
  </si>
  <si>
    <t>Poradenství</t>
  </si>
  <si>
    <t xml:space="preserve">Zvolená rekvalifikace </t>
  </si>
  <si>
    <t>VPP</t>
  </si>
  <si>
    <t>SÚPM zřízená</t>
  </si>
  <si>
    <t>SÚPM vyhrazená</t>
  </si>
  <si>
    <t>CHPM zřízená</t>
  </si>
  <si>
    <t>CHPM - SVČ</t>
  </si>
  <si>
    <t>Příspěvek na provoz CHPM a CHPM SVČ</t>
  </si>
  <si>
    <t>CHPM vymezená + SVČ</t>
  </si>
  <si>
    <t>Příspěvek na zapracování</t>
  </si>
  <si>
    <t>Odborná praxe do 30ti let</t>
  </si>
  <si>
    <t>Zvolená rekvalifikace</t>
  </si>
  <si>
    <t>Luxembourg</t>
  </si>
  <si>
    <t>Denmark</t>
  </si>
  <si>
    <t>Austria</t>
  </si>
  <si>
    <t>Netherlands</t>
  </si>
  <si>
    <t>Romania</t>
  </si>
  <si>
    <t>Poland</t>
  </si>
  <si>
    <t>Belgium</t>
  </si>
  <si>
    <t>Lithuania</t>
  </si>
  <si>
    <t>Sweden</t>
  </si>
  <si>
    <t>Slovenia</t>
  </si>
  <si>
    <t>Bulgaria</t>
  </si>
  <si>
    <t>France</t>
  </si>
  <si>
    <t>Finland</t>
  </si>
  <si>
    <t>Ireland</t>
  </si>
  <si>
    <t>Slovakia</t>
  </si>
  <si>
    <t>Italy</t>
  </si>
  <si>
    <t>Portugal</t>
  </si>
  <si>
    <t>Croatia</t>
  </si>
  <si>
    <t>Cyprus</t>
  </si>
  <si>
    <t>Spain</t>
  </si>
  <si>
    <t>Estonia</t>
  </si>
  <si>
    <t>Greece</t>
  </si>
  <si>
    <t>Latvia</t>
  </si>
  <si>
    <t>Hungary</t>
  </si>
  <si>
    <t>Počet přijatých žádostí</t>
  </si>
  <si>
    <t>Součinnost s Ministerstvem vnitra</t>
  </si>
  <si>
    <t>Počet žádosti o poskytnutí součinnosti odeslaných na Ministerstvo vnitra</t>
  </si>
  <si>
    <t>Počet doručených závazných stanovisek Ministerstva vnitra</t>
  </si>
  <si>
    <t>souhlasná závazná stanoviska</t>
  </si>
  <si>
    <t>nesouhlasná závazná stanoviska</t>
  </si>
  <si>
    <t>Rozhodnutí o udělení povolení</t>
  </si>
  <si>
    <t>odeslaná rozhodnutí</t>
  </si>
  <si>
    <t>pravomocná rozhodnutí</t>
  </si>
  <si>
    <t xml:space="preserve">Rozhodnutí o neudělení </t>
  </si>
  <si>
    <t>Dávky státní sociální podpory a pěstounské péče</t>
  </si>
  <si>
    <t>Vyplaceno celkem (v Kč)</t>
  </si>
  <si>
    <t>Pracoviště ÚP ČR</t>
  </si>
  <si>
    <t>KrP v Brně</t>
  </si>
  <si>
    <t>KrP v Českých Budějovicích</t>
  </si>
  <si>
    <t>KrP v Hradci Králové</t>
  </si>
  <si>
    <t>KrP v Jihlavě</t>
  </si>
  <si>
    <t>KrP v Karlových Varech</t>
  </si>
  <si>
    <t>KrP v Liberci</t>
  </si>
  <si>
    <t>KrP v Olomouci</t>
  </si>
  <si>
    <t>KrP v Ostravě</t>
  </si>
  <si>
    <t>KrP v Pardubicích</t>
  </si>
  <si>
    <t>KrP v Plzni</t>
  </si>
  <si>
    <t>KrP pro hl .m. Prahu</t>
  </si>
  <si>
    <t>KrP v Příbrami</t>
  </si>
  <si>
    <t>KrP v Ústí n. Labem</t>
  </si>
  <si>
    <t>KrP ve Zlíně</t>
  </si>
  <si>
    <t>C e l k e m   ČR</t>
  </si>
  <si>
    <t xml:space="preserve">  GŘ ÚP ČR</t>
  </si>
  <si>
    <t xml:space="preserve">Poznámka: </t>
  </si>
  <si>
    <t>Název organizační jednotky</t>
  </si>
  <si>
    <t xml:space="preserve">Mimořádná okamžitá pomoc z důvodu sociál. vylouč. </t>
  </si>
  <si>
    <t xml:space="preserve">Mimořádná okamžitá pomoc celkem </t>
  </si>
  <si>
    <t>KrP pro hl.m. Prahu</t>
  </si>
  <si>
    <t>Stát</t>
  </si>
  <si>
    <t>Počet celkem</t>
  </si>
  <si>
    <t>Podíl na celkové zahraniční zam.</t>
  </si>
  <si>
    <t>Ukrajina</t>
  </si>
  <si>
    <t>Rusko</t>
  </si>
  <si>
    <t>Vietnam</t>
  </si>
  <si>
    <t>Držitelé zaměstnanecké karty</t>
  </si>
  <si>
    <t>Držitelé  modré karty</t>
  </si>
  <si>
    <t>Mongolsko</t>
  </si>
  <si>
    <t>Japonsko</t>
  </si>
  <si>
    <t>Moldavsko</t>
  </si>
  <si>
    <t>Indie</t>
  </si>
  <si>
    <t>Bělorusko</t>
  </si>
  <si>
    <t>Filipíny</t>
  </si>
  <si>
    <t>Turecko</t>
  </si>
  <si>
    <t>Srbsko</t>
  </si>
  <si>
    <t>Kazachstán</t>
  </si>
  <si>
    <t>Třída CZ-ISCO</t>
  </si>
  <si>
    <t>9 – Pomocní a nekvalifikovaní pracovníci</t>
  </si>
  <si>
    <t>8 – Obsluha strojů a zařízení</t>
  </si>
  <si>
    <t>7 – Řemeslníci a opraváři</t>
  </si>
  <si>
    <t>2 - Specialisté</t>
  </si>
  <si>
    <t>5 - Pracovníci ve službách a prodeji</t>
  </si>
  <si>
    <t>3 – Techničtí a odborní pracovníci</t>
  </si>
  <si>
    <t>4 – Úředníci</t>
  </si>
  <si>
    <t>1 – Zákonodárci a řídící pracovníci</t>
  </si>
  <si>
    <t>6 – Kvalifikovaní pracovníci v zemědělství, lesnictví a rybářství</t>
  </si>
  <si>
    <t>0 – Zaměstnanci v ozbrojených silách</t>
  </si>
  <si>
    <t>z toho pro sezónní pracovníky (podle § 96 zákona o zaměstnanosti)</t>
  </si>
  <si>
    <t>Počet vyřízených stížností</t>
  </si>
  <si>
    <t xml:space="preserve">§ 62 ZP - Hromadné propouštění </t>
  </si>
  <si>
    <t>květen</t>
  </si>
  <si>
    <t>červenec</t>
  </si>
  <si>
    <t>srpen</t>
  </si>
  <si>
    <t>září</t>
  </si>
  <si>
    <t>březen</t>
  </si>
  <si>
    <t>červen</t>
  </si>
  <si>
    <t>listopad</t>
  </si>
  <si>
    <t>únor</t>
  </si>
  <si>
    <t>duben</t>
  </si>
  <si>
    <t>Počet zaměstnavatelů, kteří nahlásili ve sledovaném období hromadné propouštění</t>
  </si>
  <si>
    <t>Počet zaměstnanců, jichž se tato propouštění týkala</t>
  </si>
  <si>
    <t>Rok/měsíc</t>
  </si>
  <si>
    <t>leden</t>
  </si>
  <si>
    <t>Příloha č. 4a</t>
  </si>
  <si>
    <t>Příloha č. 4b</t>
  </si>
  <si>
    <t>Příloha č. 4c</t>
  </si>
  <si>
    <t>Příloha č. 4d</t>
  </si>
  <si>
    <t>Příloha č. 5</t>
  </si>
  <si>
    <t>Příloha č. 6a</t>
  </si>
  <si>
    <t>Příloha č. 6b</t>
  </si>
  <si>
    <t>Příloha č. 9</t>
  </si>
  <si>
    <t>Příloha č. 12</t>
  </si>
  <si>
    <t>říjen</t>
  </si>
  <si>
    <t>prosinec</t>
  </si>
  <si>
    <t>Vázání rozpočtu</t>
  </si>
  <si>
    <t xml:space="preserve">Počet doručených podnětů Ministerstva vnitra k odejmutí </t>
  </si>
  <si>
    <t>Udělení a neudělení</t>
  </si>
  <si>
    <t>Odejmutí povolení</t>
  </si>
  <si>
    <t xml:space="preserve">  GŘ ÚP ČR*)</t>
  </si>
  <si>
    <t>*) refundace dávek SSP do zahraničí</t>
  </si>
  <si>
    <t>Příloha č. 10</t>
  </si>
  <si>
    <t>Oblast zaměstnanosti</t>
  </si>
  <si>
    <t>Zprostředkování</t>
  </si>
  <si>
    <t>Trh práce</t>
  </si>
  <si>
    <t>Rekvalifikace a poradenství, včetně pracovní rehabilitace</t>
  </si>
  <si>
    <t>Insolvence</t>
  </si>
  <si>
    <t>z toho důvodných</t>
  </si>
  <si>
    <t>Oblast nepojistných sociálních dávek</t>
  </si>
  <si>
    <t>Hmotná nouze</t>
  </si>
  <si>
    <t>Sociálně-právní ochrana dětí</t>
  </si>
  <si>
    <t>Oblast ostatních podnětů</t>
  </si>
  <si>
    <t>Ostatní týkající se činnosti Úřadu práce</t>
  </si>
  <si>
    <t>Ustanovení § 18 odst. 1 písm. a) zákona</t>
  </si>
  <si>
    <t>Ustanovení § 18 odst. 1 písm. b) zákona</t>
  </si>
  <si>
    <t>Ustanovení § 18 odst. 1 písm. c) zákona</t>
  </si>
  <si>
    <t>Opis podstatných částí každého rozsudku soudu ve věci přezkoumání zákonnosti rozhodnutí o odmítnutí žádosti</t>
  </si>
  <si>
    <t>Ustanovení § 18 odst. 1 písm. d) zákona</t>
  </si>
  <si>
    <t>Výčet poskytnutých výhradních licencí, včetně odůvodnění nezbytnosti poskytnutí výhradní licence</t>
  </si>
  <si>
    <t>Ustanovení § 18 odst. 1 písm. e) zákona</t>
  </si>
  <si>
    <t>Počet podaných žádostí o informace celkem</t>
  </si>
  <si>
    <t>Počet vydaných rozhodnutí o odmítnutí žádosti</t>
  </si>
  <si>
    <t>Počet podaných odvolání proti rozhodnutí</t>
  </si>
  <si>
    <t>Počet stížností podaných podle § 16a, důvody jejich podání a stručný popis způsobu jejich vyřízení</t>
  </si>
  <si>
    <t>KrP v Ústí nad Labem</t>
  </si>
  <si>
    <t>Příloha č. 11</t>
  </si>
  <si>
    <t>Počet přijatých písemných žádostí o svobodném přístupu k informacím</t>
  </si>
  <si>
    <t>Výplatní místo</t>
  </si>
  <si>
    <t>Vyplacená suma
(v Kč)</t>
  </si>
  <si>
    <t>C e l k e m  ČR</t>
  </si>
  <si>
    <t>zdroj: OKstat</t>
  </si>
  <si>
    <t>Platy zaměstnanců v pracovním poměru vyjima zaměst.na sl.míst.</t>
  </si>
  <si>
    <t>Platy zaměstnanců na služebních místech dle z. o stát.službě</t>
  </si>
  <si>
    <t xml:space="preserve">Zdrojem pro pořízení údajů o vyplaceném objemu jednotlivých nepojistných sociálních dávek je EKIS GINIS, jehož data jsou totožná s daty uváděnými v informačním systému Státní pokladny. V této souvislosti je však potřebné upozornit na skutečnost, že souhrn údajů o čerpání v jednotlivých druzích sociálních dávek uvedený v přílohách 13b - 13e není totožný s údajem o čerpání vykazovaným podle sociálních dávek, resp. podle ukazatelů státního rozpočtu (viz příloha č.2). Rozdíl je způsoben např. převodem vrácených mylných plateb, cizími platbami k příslušnému účtu, výdaji na poštovné,výplatou dobíhajících již neexistujících dávek a pod. </t>
  </si>
  <si>
    <t>Korejská republika</t>
  </si>
  <si>
    <t>Čína</t>
  </si>
  <si>
    <t>Pozn. Nelze provést prosté součty z důvodu možného vícenásobného zastoupení zaměstnavatelů i zaměstnanců během roku</t>
  </si>
  <si>
    <t xml:space="preserve">Projekty ESF -
OPZ - SÚPM </t>
  </si>
  <si>
    <t xml:space="preserve">Příspěvek na dojížďku a příspěvek na přestěhování     </t>
  </si>
  <si>
    <t>podpoření uchazeči</t>
  </si>
  <si>
    <t>Projekty ESF - OP LZZ - VPP</t>
  </si>
  <si>
    <t>Projekty ESF - OP LZZ - SÚPM</t>
  </si>
  <si>
    <t>podpoření uchaeči</t>
  </si>
  <si>
    <t>KrP v Českých Budějovicích</t>
  </si>
  <si>
    <t>KrP v Hradci Králové</t>
  </si>
  <si>
    <t>KrP v Jihlavě</t>
  </si>
  <si>
    <t>KrP v Karlových Varech</t>
  </si>
  <si>
    <t>KrP v Liberci</t>
  </si>
  <si>
    <t>KrP pro hl. m. Prahu</t>
  </si>
  <si>
    <t>KrP v Ústí nad Labem</t>
  </si>
  <si>
    <t>Zaměstnanost</t>
  </si>
  <si>
    <t>Nepojistné sociální dávky</t>
  </si>
  <si>
    <t>Ostatní</t>
  </si>
  <si>
    <t>Zřízení pracovního místa pro OZP - bez SVČ</t>
  </si>
  <si>
    <t>Zřízení pracovního místa pro OZP - SVČ</t>
  </si>
  <si>
    <t>Příspěvek na provoz prac.místa pro OZP a OZP-SVČ</t>
  </si>
  <si>
    <t>Uznání zaměstnavatele na chráněném trhu práce</t>
  </si>
  <si>
    <t>počet dohod</t>
  </si>
  <si>
    <t xml:space="preserve">Uznání zaměstnavatele na chráněném trhu práce </t>
  </si>
  <si>
    <t>Czechia</t>
  </si>
  <si>
    <t>Občané EU/EHP, Švýcarska</t>
  </si>
  <si>
    <t>Itálie</t>
  </si>
  <si>
    <t>Brazílie</t>
  </si>
  <si>
    <t>USA</t>
  </si>
  <si>
    <t>Povolení k zaměstnání - celkem</t>
  </si>
  <si>
    <t>z toho vyslání zahraničním zaměstnavatelem  (podle § 95 zákona o zaměstnanosti)</t>
  </si>
  <si>
    <t>Zdroj: Okstat</t>
  </si>
  <si>
    <t>GŘ</t>
  </si>
  <si>
    <t>počet zaměstnanců</t>
  </si>
  <si>
    <t xml:space="preserve">Příspěvek na dojížďku                                                                                                                                                                     </t>
  </si>
  <si>
    <t xml:space="preserve">Vytvořená pracovní místa (NIP)                                                                                                                                                                                 </t>
  </si>
  <si>
    <t>počet podpořených osob</t>
  </si>
  <si>
    <t>zaměstnanci, SVČ</t>
  </si>
  <si>
    <t>vymezená místa</t>
  </si>
  <si>
    <t>Příspěvek na dojížďku</t>
  </si>
  <si>
    <t>Vytvořená pracovní místa (NIP)</t>
  </si>
  <si>
    <t>Počet podpořených osob</t>
  </si>
  <si>
    <t>Cizinci, kteří nepotřebují pracovní oprávnění</t>
  </si>
  <si>
    <t>z toho dle § 92 odst. 1 zákona o zaměstnanosti</t>
  </si>
  <si>
    <t>zdroj: EKIS SAP</t>
  </si>
  <si>
    <t>§ 63 odst. 2 písm. d) ZoZ (§ 58a ZoZ)</t>
  </si>
  <si>
    <t>§ 63 odst. 2 písm. a) ZoZ (OZ)</t>
  </si>
  <si>
    <t>§ 63 odst. 3 ZoZ (§ 307,308 309 ZP)</t>
  </si>
  <si>
    <t>§ 63 odst. 2 písm. g) ZoZ  (žádost)</t>
  </si>
  <si>
    <t>§ 63 odst. 2 písm. e) ZoZ (§ 59 ZoZ)</t>
  </si>
  <si>
    <t>§ 63 odst. 2 písm. c) ZoZ</t>
  </si>
  <si>
    <t>Podnět MV</t>
  </si>
  <si>
    <t>Mezinárodní srovnání ČR a EU27 - grafy</t>
  </si>
  <si>
    <t>Zdroj: EKIS SE ÚP - SAP</t>
  </si>
  <si>
    <t>Zdroj:OKstat, EKIS SE ÚP - SAP</t>
  </si>
  <si>
    <t>Zdroj: OKstat, EKIS SE ÚP - SAP</t>
  </si>
  <si>
    <t>Krajská pobočka (GŘ)</t>
  </si>
  <si>
    <t>CELKEM</t>
  </si>
  <si>
    <t>Ostatní spciální dávky</t>
  </si>
  <si>
    <t>Rok 2021</t>
  </si>
  <si>
    <t>Cizinci s platným povolením 
k zaměstnání</t>
  </si>
  <si>
    <t xml:space="preserve">Velká Británie </t>
  </si>
  <si>
    <t>Náhradní výživné (od 1.7.2021)</t>
  </si>
  <si>
    <t>Celkový nárůst počtu exekucí</t>
  </si>
  <si>
    <t>počet nových exekucí</t>
  </si>
  <si>
    <t>Průměr</t>
  </si>
  <si>
    <t>Celkový počet nových exekucí</t>
  </si>
  <si>
    <t>kraj/měsíc</t>
  </si>
  <si>
    <t>CELKEM ČR</t>
  </si>
  <si>
    <t>Příloha č. 13</t>
  </si>
  <si>
    <t>Příloha č. 14a</t>
  </si>
  <si>
    <t>Příloha č. 14b</t>
  </si>
  <si>
    <t>Příloha č. 14c</t>
  </si>
  <si>
    <t>Příloha č. 14d</t>
  </si>
  <si>
    <t>Příloha č. 14e</t>
  </si>
  <si>
    <t>Příloha č. 15</t>
  </si>
  <si>
    <t>Zdroj: EKIS SE ÚP</t>
  </si>
  <si>
    <t>Počet vyplacených dávek v krajích v roce 2022 (v tis.)</t>
  </si>
  <si>
    <t xml:space="preserve">Dávky státní sociální podpory za rok 2022 - počet </t>
  </si>
  <si>
    <t>Zaopatřující příspěvek opakující se</t>
  </si>
  <si>
    <t>Zaopatřující příspěvek jednorázový</t>
  </si>
  <si>
    <t>Dávky pěstounské péče - objem a počet v roce 2022</t>
  </si>
  <si>
    <t>Dávky pro osoby se zdravotním postižením v roce 2022</t>
  </si>
  <si>
    <t>Dávky pomoci v hmotné nouzi - objem a počet v roce 2022</t>
  </si>
  <si>
    <t>Státní příspěvek na výkon pěstounské péče za rok 2022</t>
  </si>
  <si>
    <t>Počet systemizovaných míst 
k 1.1.2022</t>
  </si>
  <si>
    <t>Počet systemizovaných míst 
k 31.12.2022</t>
  </si>
  <si>
    <t>KrP Karlovy var</t>
  </si>
  <si>
    <t>KrP Pardubice</t>
  </si>
  <si>
    <t>KrP pro Prahu</t>
  </si>
  <si>
    <t>KRP v Liberci</t>
  </si>
  <si>
    <t>KrP v Ústí n/L</t>
  </si>
  <si>
    <t>Celkový počet exekucí v roce 2022</t>
  </si>
  <si>
    <t xml:space="preserve">      37 697</t>
  </si>
  <si>
    <t>58 430</t>
  </si>
  <si>
    <t>58 469</t>
  </si>
  <si>
    <t>58 552</t>
  </si>
  <si>
    <t>58 310</t>
  </si>
  <si>
    <t>57 980</t>
  </si>
  <si>
    <t>57 476</t>
  </si>
  <si>
    <t>57 319</t>
  </si>
  <si>
    <t>56 511</t>
  </si>
  <si>
    <t>56 603</t>
  </si>
  <si>
    <t>56 547</t>
  </si>
  <si>
    <t>57 421</t>
  </si>
  <si>
    <t>Počet nových exekucí v roce 2022</t>
  </si>
  <si>
    <t>1 078</t>
  </si>
  <si>
    <t>1 306</t>
  </si>
  <si>
    <t>Celkový počet exekucí k prosinci 2022</t>
  </si>
  <si>
    <t>Celkový počet exekucí 2022</t>
  </si>
  <si>
    <t>Celkový počet nových exekucí 2022</t>
  </si>
  <si>
    <t>Ochrana zaměstnanců při platební neschopnosti zaměstnavatele dle zákona č. 118/2000 Sb. za rok 2022</t>
  </si>
  <si>
    <t>Počet přijatých písemných žádostí v režimu zákona č. 106/1999 Sb., o svobodném přístupu k informacím. Ve znění pozdějších předpisů – Úřad práce ČR rok 2022</t>
  </si>
  <si>
    <t>Přehled vyřízených stížností podaných u jednotlivých krajských poboček a generálního ředitelství Úřadu práce ČR za rok 2022</t>
  </si>
  <si>
    <t>Podněty podané v roce 2022 u Úřadu práce ČR a srovnání s obdobím předcházejícím</t>
  </si>
  <si>
    <t>Rok 2022</t>
  </si>
  <si>
    <t>Rozpočet ÚP ČR - ke dni 31. 12. 2022 (v Kč)</t>
  </si>
  <si>
    <t>Plnění a čerpání rozpočtu k 31.12.2022</t>
  </si>
  <si>
    <t>Příspěvek na podporu zaměstnávání osob se ZP dle ust. § 78a zákona o zaměstnanosti za rok 2022</t>
  </si>
  <si>
    <t>Počet vyřízených žádostí celkem</t>
  </si>
  <si>
    <t xml:space="preserve">Náhradní výživné </t>
  </si>
  <si>
    <t>Objem vyplacených nepojistných sociálních dávek v krajích v roce 2022 (v tis. Kč)</t>
  </si>
  <si>
    <t>Přídavek na dítě**)</t>
  </si>
  <si>
    <t>Dávky státní sociální podpory za rok 2022 - objem v tis. Kč</t>
  </si>
  <si>
    <t>Příspěvek při pěstounské péči</t>
  </si>
  <si>
    <t>GŘ*)</t>
  </si>
  <si>
    <t>*) refundace do zahraničí</t>
  </si>
  <si>
    <t>Humanitární dávka</t>
  </si>
  <si>
    <t>Statistika za rok 2022 - agentury práce</t>
  </si>
  <si>
    <t>Hlášená hromadná propouštění v letech 2020-2022</t>
  </si>
  <si>
    <t>Pohledávky náhradního výživného v roce 2022</t>
  </si>
  <si>
    <t>Počet případů převzatých od NSD v roce 2022</t>
  </si>
  <si>
    <t>Počet vydaných rozhodnutí o přechodu pohledávky v roce 2022</t>
  </si>
  <si>
    <t>Počet zahájených vymáhání podle § 15/3 zákona v roce 2022</t>
  </si>
  <si>
    <t>Počet zahájených vymáhání podle § 15/4 zákona v roce 2022</t>
  </si>
  <si>
    <t xml:space="preserve">Celková výše pohledávek v Kč, o jejichž přechodu bylo rozhodnuto v roce 2022 </t>
  </si>
  <si>
    <t>Aktivní politika zaměstnanosti k 31. prosinci 2022</t>
  </si>
  <si>
    <t>2021
01</t>
  </si>
  <si>
    <t>2021
02</t>
  </si>
  <si>
    <t>2021
03</t>
  </si>
  <si>
    <t>2021
04</t>
  </si>
  <si>
    <t>2021
05</t>
  </si>
  <si>
    <t>2021
06</t>
  </si>
  <si>
    <t>2021
07</t>
  </si>
  <si>
    <t>2021
08</t>
  </si>
  <si>
    <t>2021
09</t>
  </si>
  <si>
    <t>2021
10</t>
  </si>
  <si>
    <t>2021
11</t>
  </si>
  <si>
    <t>2021
12</t>
  </si>
  <si>
    <t>2022
01</t>
  </si>
  <si>
    <t>2022
02</t>
  </si>
  <si>
    <t>2022
03</t>
  </si>
  <si>
    <t>2022
04</t>
  </si>
  <si>
    <t>2022
05</t>
  </si>
  <si>
    <t>2022
06</t>
  </si>
  <si>
    <t>2022
07</t>
  </si>
  <si>
    <t>2022
08</t>
  </si>
  <si>
    <t>2022
09</t>
  </si>
  <si>
    <t>2022
10</t>
  </si>
  <si>
    <t>2022
11</t>
  </si>
  <si>
    <t>2022
12</t>
  </si>
  <si>
    <t>Vývoj míry nezaměstnanosti v % v zemích EU v letech 2021 - 2022</t>
  </si>
  <si>
    <t>Struktura zahraniční zaměstnanosti 
k 31. 12. 2022 – 10 nejčastěji zastoupených občanství</t>
  </si>
  <si>
    <t>Struktura zahraniční zaměstnanosti dle formy evidence a státního občanství (10 nejčetněji zastoupených) – stav k 31. 12. 2022</t>
  </si>
  <si>
    <t>Německo</t>
  </si>
  <si>
    <t>Gruzie</t>
  </si>
  <si>
    <t>Bangladéš</t>
  </si>
  <si>
    <t>Nepál</t>
  </si>
  <si>
    <t>Írán</t>
  </si>
  <si>
    <t>Zahraniční zaměstnanost dle národní klasifikace zaměstnání - stav k 31. 12. 2022</t>
  </si>
  <si>
    <t>Povolení k zaměstnání 
(5 nejčastěji zastoupených kategorií)
platná k 31. 12. 2022</t>
  </si>
  <si>
    <t>z toho osoby se strpěním pobytu (podle § 97 
písm. d) zákona o zaměstnanosti)</t>
  </si>
  <si>
    <t>z toho žadatelé o mezinárodní ochranu (podle 
§ 97 písm. e) zákona o zaměstnanosti)</t>
  </si>
  <si>
    <t>Počty systěmizovaných míst - ÚP ČR po krajích 2022</t>
  </si>
  <si>
    <t>Rozpočet ÚP ČR k 31. prosinci 2022</t>
  </si>
  <si>
    <t>Počet a podíl uchazečů o zaměstnání, ženy, uchazeči na podpoře, VPM</t>
  </si>
  <si>
    <t>Vývoj míry nezaměstnanosti ve státech Evropské unie v letech 2021 - 2022</t>
  </si>
  <si>
    <t>Hromadné propouštění - počty zaměsnavatelů a zaměstnanců 2020-2022</t>
  </si>
  <si>
    <t>Hromadné propouštění v letech 2020 - 2022 - grafy</t>
  </si>
  <si>
    <t>Struktura zahraniční zaměstnanosti k 31. 12. 2022</t>
  </si>
  <si>
    <t>Struktura zahraniční zaměstnanosti dle formy evidence a státního občanství k 31. 12. 2022</t>
  </si>
  <si>
    <t>Zahraniční zaměstnanost dle národní klasifikace zaměstnání k 31. 12. 2022</t>
  </si>
  <si>
    <t>Povolení k zaměstnání cizinců - vydaná a prodloužená v roce 2022</t>
  </si>
  <si>
    <t>Nástroje APZ k 31. 12. 2022 (kraje)</t>
  </si>
  <si>
    <t>Vývoj v oblasti APZ v roce 2022 (ČR, graf)</t>
  </si>
  <si>
    <t>Příspěvek na podporu zaměstnávání osob se ZP (kraje) v roce 2022</t>
  </si>
  <si>
    <t>Ochrana zaměstnanců při platební neschopnosti zaměstnavatele v roce 2022</t>
  </si>
  <si>
    <t>Přehled vyřízených stížností v krajích v roce 2022</t>
  </si>
  <si>
    <t>Podněty podané v roce 2022 u Úřadu práce ČR</t>
  </si>
  <si>
    <t>Exekuce v roce 2022</t>
  </si>
  <si>
    <t>Vyplacené dávky v roce 2022 - celkem</t>
  </si>
  <si>
    <t>Dávky SSP v roce 2022</t>
  </si>
  <si>
    <t>Dávky pěstounské péče v roce 2022</t>
  </si>
  <si>
    <t>Dávky pro OZP v roce 2022</t>
  </si>
  <si>
    <t>Dávky HMN v roce 2022</t>
  </si>
  <si>
    <t>SPVPP - vyplacené řádné příspěvky v krajích v roce 2022</t>
  </si>
  <si>
    <r>
      <t>Příjmy celkem</t>
    </r>
    <r>
      <rPr>
        <sz val="10"/>
        <rFont val="Arial"/>
        <family val="2"/>
        <charset val="238"/>
      </rPr>
      <t xml:space="preserve"> (součet specifických ukazatelů)</t>
    </r>
  </si>
  <si>
    <r>
      <t xml:space="preserve">Výdaje celkem </t>
    </r>
    <r>
      <rPr>
        <sz val="10"/>
        <rFont val="Arial"/>
        <family val="2"/>
        <charset val="238"/>
      </rPr>
      <t>(součet specifických ukazatelů)</t>
    </r>
  </si>
  <si>
    <r>
      <t>průměr rok</t>
    </r>
    <r>
      <rPr>
        <b/>
        <vertAlign val="superscript"/>
        <sz val="18"/>
        <rFont val="Arial"/>
        <family val="2"/>
        <charset val="238"/>
      </rPr>
      <t>1)</t>
    </r>
  </si>
  <si>
    <r>
      <rPr>
        <i/>
        <vertAlign val="superscript"/>
        <sz val="16"/>
        <color theme="1"/>
        <rFont val="Arial"/>
        <family val="2"/>
        <charset val="238"/>
      </rPr>
      <t>1)</t>
    </r>
    <r>
      <rPr>
        <i/>
        <sz val="16"/>
        <color theme="1"/>
        <rFont val="Arial"/>
        <family val="2"/>
        <charset val="238"/>
      </rPr>
      <t>počítáno z nezaokrouhlených hodnot</t>
    </r>
  </si>
  <si>
    <r>
      <t xml:space="preserve">průměr </t>
    </r>
    <r>
      <rPr>
        <b/>
        <vertAlign val="superscript"/>
        <sz val="18"/>
        <rFont val="Arial"/>
        <family val="2"/>
        <charset val="238"/>
      </rPr>
      <t>1)</t>
    </r>
  </si>
  <si>
    <r>
      <rPr>
        <i/>
        <vertAlign val="superscript"/>
        <sz val="18"/>
        <color theme="1"/>
        <rFont val="Arial"/>
        <family val="2"/>
        <charset val="238"/>
      </rPr>
      <t>1)</t>
    </r>
    <r>
      <rPr>
        <i/>
        <sz val="18"/>
        <color theme="1"/>
        <rFont val="Arial"/>
        <family val="2"/>
        <charset val="238"/>
      </rPr>
      <t>počítáno z nezaokrouhlených hodnot</t>
    </r>
  </si>
  <si>
    <r>
      <t>průměr rok</t>
    </r>
    <r>
      <rPr>
        <b/>
        <vertAlign val="superscript"/>
        <sz val="14"/>
        <rFont val="Arial"/>
        <family val="2"/>
        <charset val="238"/>
      </rPr>
      <t>1)</t>
    </r>
  </si>
  <si>
    <r>
      <t>uchazeči na 1 VPM</t>
    </r>
    <r>
      <rPr>
        <b/>
        <vertAlign val="superscript"/>
        <sz val="14"/>
        <rFont val="Arial"/>
        <family val="2"/>
        <charset val="238"/>
      </rPr>
      <t>2)</t>
    </r>
  </si>
  <si>
    <r>
      <rPr>
        <i/>
        <vertAlign val="superscript"/>
        <sz val="12"/>
        <color theme="1"/>
        <rFont val="Arial"/>
        <family val="2"/>
        <charset val="238"/>
      </rPr>
      <t>1)</t>
    </r>
    <r>
      <rPr>
        <i/>
        <sz val="12"/>
        <color theme="1"/>
        <rFont val="Arial"/>
        <family val="2"/>
        <charset val="238"/>
      </rPr>
      <t>počítáno z nezaokrouhlených hodnot</t>
    </r>
  </si>
  <si>
    <r>
      <rPr>
        <i/>
        <vertAlign val="superscript"/>
        <sz val="12"/>
        <rFont val="Arial"/>
        <family val="2"/>
        <charset val="238"/>
      </rPr>
      <t>2)</t>
    </r>
    <r>
      <rPr>
        <i/>
        <sz val="12"/>
        <rFont val="Arial"/>
        <family val="2"/>
        <charset val="238"/>
      </rPr>
      <t>není uvedeno v tisících</t>
    </r>
  </si>
  <si>
    <r>
      <t xml:space="preserve">projekty ESF OPZ                                                                    </t>
    </r>
    <r>
      <rPr>
        <b/>
        <i/>
        <sz val="48"/>
        <rFont val="Arial"/>
        <family val="2"/>
        <charset val="238"/>
      </rPr>
      <t>Veřejně prospěšné práce</t>
    </r>
  </si>
  <si>
    <r>
      <t xml:space="preserve">projekty ESF OPZ                                                                                                                                                                                             </t>
    </r>
    <r>
      <rPr>
        <b/>
        <i/>
        <sz val="48"/>
        <rFont val="Arial"/>
        <family val="2"/>
        <charset val="238"/>
      </rPr>
      <t>Společensky účelná pracovní místa</t>
    </r>
  </si>
  <si>
    <r>
      <t xml:space="preserve">projekty ESF OPZ 
</t>
    </r>
    <r>
      <rPr>
        <b/>
        <i/>
        <sz val="48"/>
        <rFont val="Arial"/>
        <family val="2"/>
        <charset val="238"/>
      </rPr>
      <t xml:space="preserve">Odborná praxe pro mladé do 30let   </t>
    </r>
    <r>
      <rPr>
        <b/>
        <sz val="4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</t>
    </r>
  </si>
  <si>
    <r>
      <t>SÚPM</t>
    </r>
    <r>
      <rPr>
        <i/>
        <sz val="39"/>
        <rFont val="Arial"/>
        <family val="2"/>
        <charset val="238"/>
      </rPr>
      <t xml:space="preserve"> - společensky účelná pracovní místa, </t>
    </r>
    <r>
      <rPr>
        <b/>
        <i/>
        <sz val="39"/>
        <rFont val="Arial"/>
        <family val="2"/>
        <charset val="238"/>
      </rPr>
      <t>SVČ</t>
    </r>
    <r>
      <rPr>
        <i/>
        <sz val="39"/>
        <rFont val="Arial"/>
        <family val="2"/>
        <charset val="238"/>
      </rPr>
      <t xml:space="preserve"> - samostatná výdělečná činnost, </t>
    </r>
    <r>
      <rPr>
        <b/>
        <i/>
        <sz val="39"/>
        <rFont val="Arial"/>
        <family val="2"/>
        <charset val="238"/>
      </rPr>
      <t>OZP</t>
    </r>
    <r>
      <rPr>
        <i/>
        <sz val="39"/>
        <rFont val="Arial"/>
        <family val="2"/>
        <charset val="238"/>
      </rPr>
      <t xml:space="preserve"> - osoba se zdravotním postižením,  </t>
    </r>
    <r>
      <rPr>
        <b/>
        <i/>
        <sz val="39"/>
        <rFont val="Arial"/>
        <family val="2"/>
        <charset val="238"/>
      </rPr>
      <t>OPZ</t>
    </r>
    <r>
      <rPr>
        <i/>
        <sz val="39"/>
        <rFont val="Arial"/>
        <family val="2"/>
        <charset val="238"/>
      </rPr>
      <t xml:space="preserve">- Operační program Zaměstnanost, </t>
    </r>
    <r>
      <rPr>
        <b/>
        <i/>
        <sz val="39"/>
        <rFont val="Arial"/>
        <family val="2"/>
        <charset val="238"/>
      </rPr>
      <t>ESF</t>
    </r>
    <r>
      <rPr>
        <i/>
        <sz val="39"/>
        <rFont val="Arial"/>
        <family val="2"/>
        <charset val="238"/>
      </rPr>
      <t xml:space="preserve"> - Evropský sociální fond</t>
    </r>
    <r>
      <rPr>
        <b/>
        <i/>
        <sz val="39"/>
        <rFont val="Arial"/>
        <family val="2"/>
        <charset val="238"/>
      </rPr>
      <t xml:space="preserve">, NIP - </t>
    </r>
    <r>
      <rPr>
        <i/>
        <sz val="39"/>
        <rFont val="Arial"/>
        <family val="2"/>
        <charset val="238"/>
      </rPr>
      <t>Národní individuální projekt</t>
    </r>
  </si>
  <si>
    <r>
      <t xml:space="preserve">Veřejně prospěšné práce (VPP) </t>
    </r>
    <r>
      <rPr>
        <b/>
        <vertAlign val="superscript"/>
        <sz val="20"/>
        <rFont val="Arial"/>
        <family val="2"/>
        <charset val="238"/>
      </rPr>
      <t>1)</t>
    </r>
  </si>
  <si>
    <r>
      <t xml:space="preserve">Společensky účelná pracovní místa 
- zřízená u zaměstnavatele  </t>
    </r>
    <r>
      <rPr>
        <b/>
        <vertAlign val="superscript"/>
        <sz val="20"/>
        <rFont val="Arial"/>
        <family val="2"/>
        <charset val="238"/>
      </rPr>
      <t>1)</t>
    </r>
  </si>
  <si>
    <r>
      <t xml:space="preserve">Společensky účelná pracovní místa 
- vyhrazená místa (SÚPM) </t>
    </r>
    <r>
      <rPr>
        <b/>
        <vertAlign val="superscript"/>
        <sz val="20"/>
        <rFont val="Arial"/>
        <family val="2"/>
        <charset val="238"/>
      </rPr>
      <t>1)</t>
    </r>
  </si>
  <si>
    <r>
      <t xml:space="preserve">SÚPM - Samostatná výděl. činnost (SVČ) </t>
    </r>
    <r>
      <rPr>
        <b/>
        <vertAlign val="superscript"/>
        <sz val="20"/>
        <rFont val="Arial"/>
        <family val="2"/>
        <charset val="238"/>
      </rPr>
      <t>1)</t>
    </r>
  </si>
  <si>
    <r>
      <t>Příspěvek
na zapracování 2</t>
    </r>
    <r>
      <rPr>
        <b/>
        <vertAlign val="superscript"/>
        <sz val="20"/>
        <rFont val="Arial"/>
        <family val="2"/>
        <charset val="238"/>
      </rPr>
      <t>)</t>
    </r>
  </si>
  <si>
    <r>
      <t>Projekty ESF -
OPZ - VPP</t>
    </r>
    <r>
      <rPr>
        <b/>
        <sz val="20"/>
        <color indexed="12"/>
        <rFont val="Arial"/>
        <family val="2"/>
        <charset val="238"/>
      </rPr>
      <t xml:space="preserve"> </t>
    </r>
  </si>
  <si>
    <r>
      <t xml:space="preserve">Odborná praxe pro mladé 
do 30 let </t>
    </r>
    <r>
      <rPr>
        <b/>
        <vertAlign val="superscript"/>
        <sz val="20"/>
        <rFont val="Arial"/>
        <family val="2"/>
        <charset val="238"/>
      </rPr>
      <t>2)</t>
    </r>
  </si>
  <si>
    <r>
      <t xml:space="preserve">Rekvalifikace </t>
    </r>
    <r>
      <rPr>
        <b/>
        <vertAlign val="superscript"/>
        <sz val="20"/>
        <rFont val="Arial"/>
        <family val="2"/>
        <charset val="238"/>
      </rPr>
      <t>2)</t>
    </r>
  </si>
  <si>
    <r>
      <t xml:space="preserve">Zvolená rekvalifikace </t>
    </r>
    <r>
      <rPr>
        <b/>
        <vertAlign val="superscript"/>
        <sz val="20"/>
        <rFont val="Arial"/>
        <family val="2"/>
        <charset val="238"/>
      </rPr>
      <t>2)</t>
    </r>
  </si>
  <si>
    <r>
      <t xml:space="preserve">Vytvořená pracovní místa </t>
    </r>
    <r>
      <rPr>
        <b/>
        <vertAlign val="superscript"/>
        <sz val="20"/>
        <rFont val="Arial"/>
        <family val="2"/>
        <charset val="238"/>
      </rPr>
      <t>2)</t>
    </r>
  </si>
  <si>
    <r>
      <rPr>
        <i/>
        <vertAlign val="superscript"/>
        <sz val="20"/>
        <rFont val="Arial"/>
        <family val="2"/>
        <charset val="238"/>
      </rPr>
      <t xml:space="preserve">1) </t>
    </r>
    <r>
      <rPr>
        <i/>
        <sz val="20"/>
        <rFont val="Arial"/>
        <family val="2"/>
        <charset val="238"/>
      </rPr>
      <t>bez ESF</t>
    </r>
  </si>
  <si>
    <r>
      <rPr>
        <i/>
        <vertAlign val="superscript"/>
        <sz val="20"/>
        <rFont val="Arial"/>
        <family val="2"/>
        <charset val="238"/>
      </rPr>
      <t>2)</t>
    </r>
    <r>
      <rPr>
        <i/>
        <sz val="20"/>
        <rFont val="Arial"/>
        <family val="2"/>
        <charset val="238"/>
      </rPr>
      <t xml:space="preserve"> vč. ESF</t>
    </r>
  </si>
  <si>
    <t>KrP České Budějovice</t>
  </si>
  <si>
    <t>KrP Hradec Králové</t>
  </si>
  <si>
    <t>Germany</t>
  </si>
  <si>
    <t>EU 27</t>
  </si>
  <si>
    <t>Zdroj: Eurostat 22. 2.2023, sezonně neočištěná data</t>
  </si>
  <si>
    <t>Mezinárodní srovnání ČR a EU27 (roční průměry)</t>
  </si>
  <si>
    <t>Vývoj v oblasti aktivní politiky zaměstnanosti v roce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</si>
</sst>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\$#,##0\ ;\(\$#,##0\)"/>
    <numFmt numFmtId="167" formatCode="#\ ##0"/>
    <numFmt numFmtId="168" formatCode="#,###.0,"/>
    <numFmt numFmtId="169" formatCode="##,##0.0,"/>
  </numFmts>
  <fonts count="149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sz val="12"/>
      <color theme="1"/>
      <name val="Calibri"/>
      <family val="2"/>
      <charset val="238"/>
    </font>
    <font>
      <b/>
      <sz val="22"/>
      <color indexed="14"/>
      <name val="Arial CE"/>
      <charset val="238"/>
    </font>
    <font>
      <b/>
      <sz val="12"/>
      <color indexed="12"/>
      <name val="Arial CE"/>
      <charset val="238"/>
    </font>
    <font>
      <i/>
      <sz val="14"/>
      <name val="Arial Narrow"/>
      <family val="2"/>
    </font>
    <font>
      <sz val="12"/>
      <name val="Arial CE"/>
      <family val="2"/>
      <charset val="238"/>
    </font>
    <font>
      <sz val="14"/>
      <name val="Arial Narrow"/>
      <family val="2"/>
    </font>
    <font>
      <b/>
      <i/>
      <sz val="12"/>
      <name val="Arial CE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color indexed="14"/>
      <name val="Arial CE"/>
      <family val="2"/>
      <charset val="238"/>
    </font>
    <font>
      <sz val="14"/>
      <color indexed="12"/>
      <name val="Arial CE"/>
      <family val="2"/>
      <charset val="238"/>
    </font>
    <font>
      <sz val="8"/>
      <name val="Arial CE"/>
      <charset val="238"/>
    </font>
    <font>
      <sz val="8"/>
      <name val="NimbusRoman"/>
      <charset val="238"/>
    </font>
    <font>
      <b/>
      <sz val="18"/>
      <name val="Arial CE"/>
      <charset val="238"/>
    </font>
    <font>
      <sz val="10"/>
      <name val="Arial"/>
      <family val="2"/>
      <charset val="238"/>
    </font>
    <font>
      <sz val="10"/>
      <color theme="0"/>
      <name val="Arial CE"/>
      <charset val="238"/>
    </font>
    <font>
      <sz val="20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10"/>
      <name val="Calibri"/>
      <family val="2"/>
      <charset val="238"/>
    </font>
    <font>
      <b/>
      <sz val="28"/>
      <color theme="1"/>
      <name val="Calibri"/>
      <family val="2"/>
      <charset val="238"/>
    </font>
    <font>
      <sz val="12"/>
      <name val="System"/>
      <family val="2"/>
      <charset val="238"/>
    </font>
    <font>
      <sz val="11"/>
      <color theme="0"/>
      <name val="Calibri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</font>
    <font>
      <i/>
      <sz val="1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</font>
    <font>
      <sz val="11"/>
      <name val="Arial"/>
      <family val="2"/>
      <charset val="238"/>
    </font>
    <font>
      <b/>
      <sz val="18"/>
      <color theme="3"/>
      <name val="Cambria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9C65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FA7D0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</font>
    <font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39"/>
      <name val="Calibri"/>
      <family val="2"/>
      <charset val="238"/>
      <scheme val="minor"/>
    </font>
    <font>
      <sz val="3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.3000000000000007"/>
      <name val="Arial"/>
      <family val="2"/>
      <charset val="238"/>
    </font>
    <font>
      <b/>
      <sz val="9.3000000000000007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22"/>
      <name val="Arial"/>
      <family val="2"/>
      <charset val="238"/>
    </font>
    <font>
      <b/>
      <sz val="18"/>
      <name val="Arial"/>
      <family val="2"/>
      <charset val="238"/>
    </font>
    <font>
      <b/>
      <vertAlign val="superscript"/>
      <sz val="18"/>
      <name val="Arial"/>
      <family val="2"/>
      <charset val="238"/>
    </font>
    <font>
      <sz val="18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i/>
      <vertAlign val="superscript"/>
      <sz val="16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i/>
      <vertAlign val="superscript"/>
      <sz val="18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vertAlign val="superscript"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i/>
      <vertAlign val="superscript"/>
      <sz val="12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72"/>
      <name val="Arial"/>
      <family val="2"/>
      <charset val="238"/>
    </font>
    <font>
      <b/>
      <sz val="42"/>
      <name val="Arial"/>
      <family val="2"/>
      <charset val="238"/>
    </font>
    <font>
      <b/>
      <sz val="48"/>
      <name val="Arial"/>
      <family val="2"/>
      <charset val="238"/>
    </font>
    <font>
      <sz val="42"/>
      <name val="Arial"/>
      <family val="2"/>
      <charset val="238"/>
    </font>
    <font>
      <sz val="36"/>
      <name val="Arial"/>
      <family val="2"/>
      <charset val="238"/>
    </font>
    <font>
      <sz val="40"/>
      <name val="Arial"/>
      <family val="2"/>
      <charset val="238"/>
    </font>
    <font>
      <b/>
      <i/>
      <sz val="48"/>
      <name val="Arial"/>
      <family val="2"/>
      <charset val="238"/>
    </font>
    <font>
      <b/>
      <i/>
      <sz val="39"/>
      <name val="Arial"/>
      <family val="2"/>
      <charset val="238"/>
    </font>
    <font>
      <sz val="39"/>
      <name val="Arial"/>
      <family val="2"/>
      <charset val="238"/>
    </font>
    <font>
      <i/>
      <sz val="39"/>
      <name val="Arial"/>
      <family val="2"/>
      <charset val="238"/>
    </font>
    <font>
      <i/>
      <sz val="20"/>
      <name val="Arial"/>
      <family val="2"/>
      <charset val="238"/>
    </font>
    <font>
      <b/>
      <sz val="20"/>
      <name val="Arial"/>
      <family val="2"/>
      <charset val="238"/>
    </font>
    <font>
      <b/>
      <vertAlign val="superscript"/>
      <sz val="20"/>
      <name val="Arial"/>
      <family val="2"/>
      <charset val="238"/>
    </font>
    <font>
      <sz val="20"/>
      <name val="Arial"/>
      <family val="2"/>
      <charset val="238"/>
    </font>
    <font>
      <i/>
      <sz val="14"/>
      <name val="Arial"/>
      <family val="2"/>
      <charset val="238"/>
    </font>
    <font>
      <b/>
      <sz val="36"/>
      <name val="Arial"/>
      <family val="2"/>
      <charset val="238"/>
    </font>
    <font>
      <b/>
      <sz val="20"/>
      <color indexed="12"/>
      <name val="Arial"/>
      <family val="2"/>
      <charset val="238"/>
    </font>
    <font>
      <b/>
      <sz val="22"/>
      <color indexed="14"/>
      <name val="Arial"/>
      <family val="2"/>
      <charset val="238"/>
    </font>
    <font>
      <i/>
      <vertAlign val="superscript"/>
      <sz val="2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24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  <fill>
      <patternFill patternType="solid">
        <fgColor rgb="FFFFE697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E79B"/>
        <bgColor indexed="64"/>
      </patternFill>
    </fill>
    <fill>
      <patternFill patternType="solid">
        <fgColor rgb="FFD1D1FF"/>
        <bgColor rgb="FF000000"/>
      </patternFill>
    </fill>
    <fill>
      <patternFill patternType="solid">
        <fgColor rgb="FFE5E5FF"/>
        <bgColor rgb="FF000000"/>
      </patternFill>
    </fill>
    <fill>
      <patternFill patternType="solid">
        <fgColor rgb="FFC1FFC1"/>
        <bgColor rgb="FF000000"/>
      </patternFill>
    </fill>
    <fill>
      <patternFill patternType="solid">
        <fgColor rgb="FFDDFFDD"/>
        <bgColor rgb="FF000000"/>
      </patternFill>
    </fill>
    <fill>
      <patternFill patternType="solid">
        <fgColor rgb="FFFFC1C1"/>
        <bgColor rgb="FF000000"/>
      </patternFill>
    </fill>
    <fill>
      <patternFill patternType="solid">
        <fgColor rgb="FFFFD5D5"/>
        <bgColor rgb="FF000000"/>
      </patternFill>
    </fill>
    <fill>
      <patternFill patternType="solid">
        <fgColor rgb="FFECD9F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E9BDFF"/>
        <bgColor rgb="FF000000"/>
      </patternFill>
    </fill>
    <fill>
      <patternFill patternType="solid">
        <fgColor rgb="FFF1EFE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8F3"/>
        <bgColor indexed="64"/>
      </patternFill>
    </fill>
    <fill>
      <patternFill patternType="solid">
        <fgColor rgb="FFFFF8F3"/>
        <bgColor rgb="FF000000"/>
      </patternFill>
    </fill>
    <fill>
      <patternFill patternType="solid">
        <fgColor rgb="FFFDE2CB"/>
        <bgColor rgb="FF000000"/>
      </patternFill>
    </fill>
    <fill>
      <patternFill patternType="solid">
        <fgColor rgb="FFFDE2CB"/>
        <bgColor indexed="64"/>
      </patternFill>
    </fill>
  </fills>
  <borders count="1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ck">
        <color indexed="64"/>
      </right>
      <top style="medium">
        <color indexed="64"/>
      </top>
      <bottom/>
      <diagonal/>
    </border>
    <border>
      <left style="medium">
        <color rgb="FF000000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40">
    <xf numFmtId="0" fontId="0" fillId="0" borderId="0"/>
    <xf numFmtId="0" fontId="21" fillId="2" borderId="0" applyNumberFormat="0" applyBorder="0" applyAlignment="0" applyProtection="0"/>
    <xf numFmtId="0" fontId="25" fillId="0" borderId="0"/>
    <xf numFmtId="0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2" fontId="2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3" fontId="25" fillId="4" borderId="0" applyProtection="0"/>
    <xf numFmtId="0" fontId="25" fillId="0" borderId="0">
      <alignment vertical="top"/>
    </xf>
    <xf numFmtId="0" fontId="41" fillId="0" borderId="0"/>
    <xf numFmtId="0" fontId="25" fillId="0" borderId="0"/>
    <xf numFmtId="0" fontId="25" fillId="0" borderId="0"/>
    <xf numFmtId="0" fontId="48" fillId="0" borderId="0"/>
    <xf numFmtId="0" fontId="41" fillId="0" borderId="0"/>
    <xf numFmtId="0" fontId="50" fillId="0" borderId="0"/>
    <xf numFmtId="0" fontId="21" fillId="6" borderId="0" applyNumberFormat="0" applyBorder="0" applyAlignment="0" applyProtection="0"/>
    <xf numFmtId="0" fontId="21" fillId="2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41" fillId="0" borderId="0"/>
    <xf numFmtId="0" fontId="21" fillId="5" borderId="56" applyNumberFormat="0" applyFont="0" applyAlignment="0" applyProtection="0"/>
    <xf numFmtId="0" fontId="41" fillId="0" borderId="0"/>
    <xf numFmtId="0" fontId="25" fillId="0" borderId="0"/>
    <xf numFmtId="0" fontId="25" fillId="0" borderId="0"/>
    <xf numFmtId="0" fontId="25" fillId="0" borderId="0">
      <alignment vertical="top"/>
    </xf>
    <xf numFmtId="0" fontId="41" fillId="0" borderId="0"/>
    <xf numFmtId="4" fontId="51" fillId="15" borderId="68" applyNumberFormat="0" applyProtection="0">
      <alignment vertical="center"/>
    </xf>
    <xf numFmtId="4" fontId="52" fillId="16" borderId="68" applyNumberFormat="0" applyProtection="0">
      <alignment horizontal="left" vertical="center" indent="1"/>
    </xf>
    <xf numFmtId="4" fontId="52" fillId="16" borderId="68" applyNumberFormat="0" applyProtection="0">
      <alignment horizontal="left" vertical="center" indent="1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3" fillId="0" borderId="0"/>
    <xf numFmtId="0" fontId="56" fillId="0" borderId="0"/>
    <xf numFmtId="0" fontId="57" fillId="0" borderId="0"/>
    <xf numFmtId="0" fontId="58" fillId="0" borderId="0" applyNumberFormat="0" applyFill="0" applyBorder="0" applyAlignment="0" applyProtection="0"/>
    <xf numFmtId="0" fontId="59" fillId="0" borderId="95" applyNumberFormat="0" applyFill="0" applyAlignment="0" applyProtection="0"/>
    <xf numFmtId="0" fontId="60" fillId="0" borderId="96" applyNumberFormat="0" applyFill="0" applyAlignment="0" applyProtection="0"/>
    <xf numFmtId="0" fontId="61" fillId="0" borderId="97" applyNumberFormat="0" applyFill="0" applyAlignment="0" applyProtection="0"/>
    <xf numFmtId="0" fontId="61" fillId="0" borderId="0" applyNumberFormat="0" applyFill="0" applyBorder="0" applyAlignment="0" applyProtection="0"/>
    <xf numFmtId="0" fontId="62" fillId="21" borderId="0" applyNumberFormat="0" applyBorder="0" applyAlignment="0" applyProtection="0"/>
    <xf numFmtId="0" fontId="63" fillId="22" borderId="0" applyNumberFormat="0" applyBorder="0" applyAlignment="0" applyProtection="0"/>
    <xf numFmtId="0" fontId="64" fillId="23" borderId="0" applyNumberFormat="0" applyBorder="0" applyAlignment="0" applyProtection="0"/>
    <xf numFmtId="0" fontId="65" fillId="24" borderId="98" applyNumberFormat="0" applyAlignment="0" applyProtection="0"/>
    <xf numFmtId="0" fontId="66" fillId="25" borderId="99" applyNumberFormat="0" applyAlignment="0" applyProtection="0"/>
    <xf numFmtId="0" fontId="67" fillId="25" borderId="98" applyNumberFormat="0" applyAlignment="0" applyProtection="0"/>
    <xf numFmtId="0" fontId="68" fillId="0" borderId="100" applyNumberFormat="0" applyFill="0" applyAlignment="0" applyProtection="0"/>
    <xf numFmtId="0" fontId="69" fillId="26" borderId="101" applyNumberFormat="0" applyAlignment="0" applyProtection="0"/>
    <xf numFmtId="0" fontId="70" fillId="0" borderId="0" applyNumberFormat="0" applyFill="0" applyBorder="0" applyAlignment="0" applyProtection="0"/>
    <xf numFmtId="0" fontId="21" fillId="5" borderId="56" applyNumberFormat="0" applyFont="0" applyAlignment="0" applyProtection="0"/>
    <xf numFmtId="0" fontId="71" fillId="0" borderId="0" applyNumberFormat="0" applyFill="0" applyBorder="0" applyAlignment="0" applyProtection="0"/>
    <xf numFmtId="0" fontId="22" fillId="0" borderId="102" applyNumberFormat="0" applyFill="0" applyAlignment="0" applyProtection="0"/>
    <xf numFmtId="0" fontId="49" fillId="27" borderId="0" applyNumberFormat="0" applyBorder="0" applyAlignment="0" applyProtection="0"/>
    <xf numFmtId="0" fontId="21" fillId="6" borderId="0" applyNumberFormat="0" applyBorder="0" applyAlignment="0" applyProtection="0"/>
    <xf numFmtId="0" fontId="21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2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34" borderId="0" applyNumberFormat="0" applyBorder="0" applyAlignment="0" applyProtection="0"/>
    <xf numFmtId="0" fontId="21" fillId="10" borderId="0" applyNumberFormat="0" applyBorder="0" applyAlignment="0" applyProtection="0"/>
    <xf numFmtId="0" fontId="21" fillId="35" borderId="0" applyNumberFormat="0" applyBorder="0" applyAlignment="0" applyProtection="0"/>
    <xf numFmtId="0" fontId="49" fillId="11" borderId="0" applyNumberFormat="0" applyBorder="0" applyAlignment="0" applyProtection="0"/>
    <xf numFmtId="0" fontId="49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49" fillId="12" borderId="0" applyNumberFormat="0" applyBorder="0" applyAlignment="0" applyProtection="0"/>
    <xf numFmtId="0" fontId="41" fillId="0" borderId="0"/>
    <xf numFmtId="4" fontId="52" fillId="16" borderId="104" applyNumberFormat="0" applyProtection="0">
      <alignment horizontal="left" vertical="center" indent="1"/>
    </xf>
    <xf numFmtId="4" fontId="52" fillId="16" borderId="104" applyNumberFormat="0" applyProtection="0">
      <alignment horizontal="left" vertical="center" indent="1"/>
    </xf>
    <xf numFmtId="4" fontId="51" fillId="15" borderId="104" applyNumberFormat="0" applyProtection="0">
      <alignment vertical="center"/>
    </xf>
    <xf numFmtId="4" fontId="51" fillId="15" borderId="127" applyNumberFormat="0" applyProtection="0">
      <alignment vertical="center"/>
    </xf>
    <xf numFmtId="4" fontId="51" fillId="15" borderId="127" applyNumberFormat="0" applyProtection="0">
      <alignment vertical="center"/>
    </xf>
    <xf numFmtId="4" fontId="51" fillId="15" borderId="127" applyNumberFormat="0" applyProtection="0">
      <alignment vertical="center"/>
    </xf>
    <xf numFmtId="4" fontId="51" fillId="15" borderId="127" applyNumberFormat="0" applyProtection="0">
      <alignment vertical="center"/>
    </xf>
    <xf numFmtId="4" fontId="51" fillId="15" borderId="127" applyNumberFormat="0" applyProtection="0">
      <alignment vertical="center"/>
    </xf>
    <xf numFmtId="4" fontId="51" fillId="15" borderId="127" applyNumberFormat="0" applyProtection="0">
      <alignment vertical="center"/>
    </xf>
    <xf numFmtId="4" fontId="52" fillId="16" borderId="127" applyNumberFormat="0" applyProtection="0">
      <alignment horizontal="left" vertical="center" indent="1"/>
    </xf>
    <xf numFmtId="4" fontId="52" fillId="16" borderId="127" applyNumberFormat="0" applyProtection="0">
      <alignment horizontal="left" vertical="center" indent="1"/>
    </xf>
    <xf numFmtId="4" fontId="52" fillId="16" borderId="127" applyNumberFormat="0" applyProtection="0">
      <alignment horizontal="left" vertical="center" indent="1"/>
    </xf>
    <xf numFmtId="4" fontId="52" fillId="16" borderId="127" applyNumberFormat="0" applyProtection="0">
      <alignment horizontal="left" vertical="center" indent="1"/>
    </xf>
    <xf numFmtId="4" fontId="52" fillId="16" borderId="127" applyNumberFormat="0" applyProtection="0">
      <alignment horizontal="left" vertical="center" indent="1"/>
    </xf>
    <xf numFmtId="4" fontId="52" fillId="16" borderId="127" applyNumberFormat="0" applyProtection="0">
      <alignment horizontal="left" vertical="center" indent="1"/>
    </xf>
    <xf numFmtId="4" fontId="52" fillId="16" borderId="127" applyNumberFormat="0" applyProtection="0">
      <alignment horizontal="left" vertical="center" indent="1"/>
    </xf>
    <xf numFmtId="4" fontId="52" fillId="16" borderId="127" applyNumberFormat="0" applyProtection="0">
      <alignment horizontal="left" vertical="center" indent="1"/>
    </xf>
    <xf numFmtId="4" fontId="52" fillId="16" borderId="127" applyNumberFormat="0" applyProtection="0">
      <alignment horizontal="left" vertical="center" indent="1"/>
    </xf>
    <xf numFmtId="4" fontId="52" fillId="16" borderId="127" applyNumberFormat="0" applyProtection="0">
      <alignment horizontal="left" vertical="center" indent="1"/>
    </xf>
    <xf numFmtId="4" fontId="52" fillId="16" borderId="127" applyNumberFormat="0" applyProtection="0">
      <alignment horizontal="left" vertical="center" indent="1"/>
    </xf>
    <xf numFmtId="4" fontId="52" fillId="16" borderId="127" applyNumberFormat="0" applyProtection="0">
      <alignment horizontal="left" vertical="center" indent="1"/>
    </xf>
    <xf numFmtId="0" fontId="41" fillId="0" borderId="0"/>
    <xf numFmtId="0" fontId="73" fillId="0" borderId="0"/>
    <xf numFmtId="4" fontId="51" fillId="15" borderId="68" applyNumberFormat="0" applyProtection="0">
      <alignment vertical="center"/>
    </xf>
    <xf numFmtId="4" fontId="52" fillId="16" borderId="68" applyNumberFormat="0" applyProtection="0">
      <alignment horizontal="left" vertical="center" indent="1"/>
    </xf>
    <xf numFmtId="4" fontId="52" fillId="16" borderId="68" applyNumberFormat="0" applyProtection="0">
      <alignment horizontal="left" vertical="center" indent="1"/>
    </xf>
    <xf numFmtId="0" fontId="20" fillId="0" borderId="0"/>
    <xf numFmtId="0" fontId="19" fillId="0" borderId="0"/>
    <xf numFmtId="0" fontId="19" fillId="2" borderId="0" applyNumberFormat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91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21" fillId="0" borderId="0"/>
    <xf numFmtId="0" fontId="6" fillId="0" borderId="0"/>
    <xf numFmtId="0" fontId="5" fillId="0" borderId="0"/>
    <xf numFmtId="0" fontId="21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7">
    <xf numFmtId="0" fontId="0" fillId="0" borderId="0" xfId="0"/>
    <xf numFmtId="0" fontId="0" fillId="0" borderId="0" xfId="0" applyFill="1"/>
    <xf numFmtId="0" fontId="25" fillId="0" borderId="0" xfId="2"/>
    <xf numFmtId="0" fontId="38" fillId="0" borderId="0" xfId="2" applyFont="1" applyAlignment="1">
      <alignment horizontal="centerContinuous"/>
    </xf>
    <xf numFmtId="0" fontId="39" fillId="0" borderId="0" xfId="2" applyFont="1" applyAlignment="1">
      <alignment horizontal="centerContinuous"/>
    </xf>
    <xf numFmtId="0" fontId="39" fillId="0" borderId="0" xfId="2" applyFont="1"/>
    <xf numFmtId="1" fontId="25" fillId="0" borderId="0" xfId="2" applyNumberFormat="1"/>
    <xf numFmtId="3" fontId="25" fillId="0" borderId="0" xfId="2" applyNumberFormat="1"/>
    <xf numFmtId="0" fontId="34" fillId="0" borderId="0" xfId="2" applyFont="1"/>
    <xf numFmtId="0" fontId="28" fillId="0" borderId="0" xfId="2" applyFont="1"/>
    <xf numFmtId="0" fontId="31" fillId="0" borderId="0" xfId="2" applyFont="1"/>
    <xf numFmtId="3" fontId="31" fillId="0" borderId="0" xfId="2" applyNumberFormat="1" applyFont="1"/>
    <xf numFmtId="1" fontId="31" fillId="0" borderId="0" xfId="2" applyNumberFormat="1" applyFont="1"/>
    <xf numFmtId="164" fontId="31" fillId="0" borderId="0" xfId="2" applyNumberFormat="1" applyFont="1"/>
    <xf numFmtId="0" fontId="29" fillId="0" borderId="0" xfId="2" applyFont="1"/>
    <xf numFmtId="165" fontId="0" fillId="0" borderId="0" xfId="0" applyNumberFormat="1"/>
    <xf numFmtId="0" fontId="38" fillId="0" borderId="0" xfId="12" applyFont="1"/>
    <xf numFmtId="0" fontId="25" fillId="0" borderId="0" xfId="12"/>
    <xf numFmtId="3" fontId="26" fillId="0" borderId="0" xfId="2" applyNumberFormat="1" applyFont="1"/>
    <xf numFmtId="0" fontId="0" fillId="0" borderId="0" xfId="0" applyAlignment="1">
      <alignment vertical="center"/>
    </xf>
    <xf numFmtId="165" fontId="0" fillId="0" borderId="0" xfId="0" applyNumberFormat="1" applyFill="1"/>
    <xf numFmtId="0" fontId="0" fillId="0" borderId="0" xfId="0" applyBorder="1"/>
    <xf numFmtId="165" fontId="21" fillId="0" borderId="0" xfId="0" applyNumberFormat="1" applyFont="1" applyBorder="1"/>
    <xf numFmtId="0" fontId="46" fillId="0" borderId="0" xfId="10" applyFont="1">
      <alignment vertical="top"/>
    </xf>
    <xf numFmtId="4" fontId="46" fillId="0" borderId="0" xfId="10" applyNumberFormat="1" applyFont="1">
      <alignment vertical="top"/>
    </xf>
    <xf numFmtId="165" fontId="46" fillId="0" borderId="0" xfId="10" applyNumberFormat="1" applyFont="1">
      <alignment vertical="top"/>
    </xf>
    <xf numFmtId="3" fontId="46" fillId="0" borderId="0" xfId="10" applyNumberFormat="1" applyFont="1">
      <alignment vertical="top"/>
    </xf>
    <xf numFmtId="4" fontId="46" fillId="0" borderId="0" xfId="10" applyNumberFormat="1" applyFont="1" applyFill="1">
      <alignment vertical="top"/>
    </xf>
    <xf numFmtId="4" fontId="46" fillId="0" borderId="0" xfId="10" applyNumberFormat="1" applyFont="1" applyFill="1" applyBorder="1">
      <alignment vertical="top"/>
    </xf>
    <xf numFmtId="0" fontId="54" fillId="0" borderId="0" xfId="10" applyFont="1">
      <alignment vertical="top"/>
    </xf>
    <xf numFmtId="3" fontId="55" fillId="0" borderId="7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17" borderId="0" xfId="0" applyFill="1"/>
    <xf numFmtId="0" fontId="27" fillId="14" borderId="0" xfId="0" applyFont="1" applyFill="1"/>
    <xf numFmtId="0" fontId="27" fillId="14" borderId="0" xfId="0" applyFont="1" applyFill="1" applyAlignment="1">
      <alignment horizontal="left"/>
    </xf>
    <xf numFmtId="3" fontId="27" fillId="0" borderId="0" xfId="0" applyNumberFormat="1" applyFont="1" applyBorder="1" applyAlignment="1">
      <alignment horizontal="center" vertical="center" wrapText="1"/>
    </xf>
    <xf numFmtId="4" fontId="55" fillId="0" borderId="5" xfId="0" applyNumberFormat="1" applyFont="1" applyBorder="1" applyAlignment="1">
      <alignment horizontal="right" vertical="center"/>
    </xf>
    <xf numFmtId="4" fontId="55" fillId="0" borderId="8" xfId="0" applyNumberFormat="1" applyFont="1" applyBorder="1" applyAlignment="1">
      <alignment horizontal="right" vertical="center"/>
    </xf>
    <xf numFmtId="4" fontId="55" fillId="0" borderId="7" xfId="0" applyNumberFormat="1" applyFont="1" applyBorder="1" applyAlignment="1">
      <alignment horizontal="right" vertical="center"/>
    </xf>
    <xf numFmtId="4" fontId="74" fillId="0" borderId="0" xfId="0" applyNumberFormat="1" applyFont="1" applyFill="1" applyBorder="1"/>
    <xf numFmtId="4" fontId="0" fillId="0" borderId="0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 applyBorder="1" applyAlignment="1">
      <alignment horizontal="justify" vertical="center" wrapText="1"/>
    </xf>
    <xf numFmtId="3" fontId="27" fillId="0" borderId="0" xfId="0" applyNumberFormat="1" applyFont="1" applyBorder="1" applyAlignment="1">
      <alignment horizontal="justify" vertical="center" wrapText="1"/>
    </xf>
    <xf numFmtId="0" fontId="17" fillId="0" borderId="0" xfId="117"/>
    <xf numFmtId="0" fontId="17" fillId="0" borderId="0" xfId="117" applyAlignment="1">
      <alignment horizontal="center" vertical="center"/>
    </xf>
    <xf numFmtId="0" fontId="14" fillId="0" borderId="0" xfId="120"/>
    <xf numFmtId="0" fontId="84" fillId="0" borderId="0" xfId="12" applyFont="1"/>
    <xf numFmtId="0" fontId="85" fillId="0" borderId="0" xfId="120" applyFont="1"/>
    <xf numFmtId="3" fontId="85" fillId="0" borderId="0" xfId="120" applyNumberFormat="1" applyFont="1"/>
    <xf numFmtId="0" fontId="81" fillId="0" borderId="0" xfId="12" applyFont="1"/>
    <xf numFmtId="0" fontId="86" fillId="0" borderId="0" xfId="12" applyFont="1"/>
    <xf numFmtId="0" fontId="86" fillId="0" borderId="0" xfId="2" applyFont="1"/>
    <xf numFmtId="0" fontId="86" fillId="0" borderId="0" xfId="12" applyFont="1" applyAlignment="1">
      <alignment horizontal="center"/>
    </xf>
    <xf numFmtId="3" fontId="86" fillId="0" borderId="0" xfId="12" applyNumberFormat="1" applyFont="1" applyAlignment="1">
      <alignment horizontal="right" indent="1"/>
    </xf>
    <xf numFmtId="3" fontId="87" fillId="0" borderId="0" xfId="12" applyNumberFormat="1" applyFont="1" applyAlignment="1">
      <alignment horizontal="right" indent="1"/>
    </xf>
    <xf numFmtId="0" fontId="23" fillId="0" borderId="0" xfId="2" applyFont="1"/>
    <xf numFmtId="0" fontId="24" fillId="0" borderId="0" xfId="2" applyFont="1"/>
    <xf numFmtId="1" fontId="23" fillId="0" borderId="0" xfId="2" applyNumberFormat="1" applyFont="1"/>
    <xf numFmtId="0" fontId="33" fillId="0" borderId="0" xfId="2" applyFont="1"/>
    <xf numFmtId="3" fontId="34" fillId="0" borderId="0" xfId="2" applyNumberFormat="1" applyFont="1"/>
    <xf numFmtId="0" fontId="42" fillId="0" borderId="0" xfId="2" applyFont="1"/>
    <xf numFmtId="0" fontId="44" fillId="0" borderId="0" xfId="2" applyFont="1"/>
    <xf numFmtId="0" fontId="45" fillId="0" borderId="0" xfId="2" applyFont="1"/>
    <xf numFmtId="3" fontId="45" fillId="0" borderId="0" xfId="2" applyNumberFormat="1" applyFont="1"/>
    <xf numFmtId="0" fontId="23" fillId="0" borderId="0" xfId="2" applyFont="1" applyAlignment="1">
      <alignment horizontal="center"/>
    </xf>
    <xf numFmtId="3" fontId="35" fillId="0" borderId="0" xfId="2" applyNumberFormat="1" applyFont="1"/>
    <xf numFmtId="0" fontId="32" fillId="0" borderId="0" xfId="2" applyFont="1" applyAlignment="1">
      <alignment horizontal="centerContinuous"/>
    </xf>
    <xf numFmtId="0" fontId="30" fillId="0" borderId="0" xfId="2" applyFont="1" applyAlignment="1">
      <alignment horizontal="center"/>
    </xf>
    <xf numFmtId="3" fontId="36" fillId="0" borderId="0" xfId="2" applyNumberFormat="1" applyFont="1"/>
    <xf numFmtId="3" fontId="37" fillId="0" borderId="0" xfId="2" applyNumberFormat="1" applyFont="1"/>
    <xf numFmtId="0" fontId="38" fillId="0" borderId="17" xfId="2" applyFont="1" applyBorder="1" applyAlignment="1">
      <alignment horizontal="centerContinuous"/>
    </xf>
    <xf numFmtId="0" fontId="88" fillId="0" borderId="0" xfId="120" applyFont="1" applyAlignment="1">
      <alignment horizontal="center" vertical="center" readingOrder="1"/>
    </xf>
    <xf numFmtId="0" fontId="86" fillId="3" borderId="0" xfId="15" applyFont="1" applyFill="1"/>
    <xf numFmtId="0" fontId="87" fillId="3" borderId="0" xfId="15" applyFont="1" applyFill="1"/>
    <xf numFmtId="0" fontId="75" fillId="0" borderId="0" xfId="127" applyFont="1"/>
    <xf numFmtId="0" fontId="92" fillId="0" borderId="0" xfId="127" applyFont="1"/>
    <xf numFmtId="0" fontId="77" fillId="0" borderId="0" xfId="127" applyFont="1"/>
    <xf numFmtId="0" fontId="78" fillId="0" borderId="0" xfId="127" applyFont="1"/>
    <xf numFmtId="0" fontId="10" fillId="0" borderId="0" xfId="127"/>
    <xf numFmtId="165" fontId="10" fillId="0" borderId="0" xfId="127" applyNumberFormat="1"/>
    <xf numFmtId="0" fontId="89" fillId="13" borderId="160" xfId="44" applyFont="1" applyFill="1" applyBorder="1"/>
    <xf numFmtId="165" fontId="89" fillId="13" borderId="161" xfId="44" applyNumberFormat="1" applyFont="1" applyFill="1" applyBorder="1"/>
    <xf numFmtId="165" fontId="89" fillId="13" borderId="162" xfId="44" applyNumberFormat="1" applyFont="1" applyFill="1" applyBorder="1"/>
    <xf numFmtId="0" fontId="72" fillId="3" borderId="160" xfId="44" applyFont="1" applyFill="1" applyBorder="1"/>
    <xf numFmtId="165" fontId="72" fillId="0" borderId="161" xfId="44" applyNumberFormat="1" applyFont="1" applyBorder="1"/>
    <xf numFmtId="165" fontId="72" fillId="0" borderId="162" xfId="44" applyNumberFormat="1" applyFont="1" applyBorder="1"/>
    <xf numFmtId="0" fontId="72" fillId="0" borderId="162" xfId="44" applyFont="1" applyBorder="1"/>
    <xf numFmtId="0" fontId="89" fillId="53" borderId="160" xfId="44" applyFont="1" applyFill="1" applyBorder="1"/>
    <xf numFmtId="165" fontId="89" fillId="53" borderId="161" xfId="44" applyNumberFormat="1" applyFont="1" applyFill="1" applyBorder="1"/>
    <xf numFmtId="165" fontId="89" fillId="53" borderId="162" xfId="44" applyNumberFormat="1" applyFont="1" applyFill="1" applyBorder="1"/>
    <xf numFmtId="0" fontId="93" fillId="0" borderId="0" xfId="129" applyFont="1"/>
    <xf numFmtId="0" fontId="93" fillId="14" borderId="0" xfId="129" applyFont="1" applyFill="1"/>
    <xf numFmtId="3" fontId="93" fillId="0" borderId="0" xfId="129" applyNumberFormat="1" applyFont="1"/>
    <xf numFmtId="0" fontId="94" fillId="56" borderId="11" xfId="117" applyFont="1" applyFill="1" applyBorder="1" applyAlignment="1">
      <alignment horizontal="center" vertical="center" wrapText="1"/>
    </xf>
    <xf numFmtId="0" fontId="94" fillId="56" borderId="54" xfId="117" applyFont="1" applyFill="1" applyBorder="1" applyAlignment="1">
      <alignment horizontal="center" vertical="center" wrapText="1"/>
    </xf>
    <xf numFmtId="0" fontId="94" fillId="56" borderId="180" xfId="117" applyFont="1" applyFill="1" applyBorder="1" applyAlignment="1">
      <alignment horizontal="center" vertical="center" wrapText="1"/>
    </xf>
    <xf numFmtId="0" fontId="94" fillId="56" borderId="171" xfId="117" applyFont="1" applyFill="1" applyBorder="1" applyAlignment="1">
      <alignment horizontal="left" indent="2"/>
    </xf>
    <xf numFmtId="3" fontId="93" fillId="0" borderId="166" xfId="117" applyNumberFormat="1" applyFont="1" applyBorder="1" applyAlignment="1">
      <alignment horizontal="center" vertical="center"/>
    </xf>
    <xf numFmtId="3" fontId="93" fillId="0" borderId="165" xfId="117" applyNumberFormat="1" applyFont="1" applyBorder="1" applyAlignment="1">
      <alignment horizontal="center" vertical="center"/>
    </xf>
    <xf numFmtId="3" fontId="93" fillId="56" borderId="166" xfId="117" applyNumberFormat="1" applyFont="1" applyFill="1" applyBorder="1" applyAlignment="1">
      <alignment horizontal="center" vertical="center"/>
    </xf>
    <xf numFmtId="3" fontId="93" fillId="56" borderId="165" xfId="117" applyNumberFormat="1" applyFont="1" applyFill="1" applyBorder="1" applyAlignment="1">
      <alignment horizontal="center" vertical="center"/>
    </xf>
    <xf numFmtId="0" fontId="95" fillId="52" borderId="172" xfId="117" applyFont="1" applyFill="1" applyBorder="1" applyAlignment="1">
      <alignment horizontal="left" indent="2"/>
    </xf>
    <xf numFmtId="3" fontId="95" fillId="52" borderId="168" xfId="117" applyNumberFormat="1" applyFont="1" applyFill="1" applyBorder="1" applyAlignment="1">
      <alignment horizontal="center" vertical="center"/>
    </xf>
    <xf numFmtId="0" fontId="3" fillId="0" borderId="0" xfId="137"/>
    <xf numFmtId="0" fontId="98" fillId="3" borderId="14" xfId="0" applyFont="1" applyFill="1" applyBorder="1" applyAlignment="1">
      <alignment horizontal="center" vertical="center" wrapText="1"/>
    </xf>
    <xf numFmtId="0" fontId="98" fillId="3" borderId="7" xfId="0" applyFont="1" applyFill="1" applyBorder="1" applyAlignment="1">
      <alignment horizontal="center" vertical="center" wrapText="1"/>
    </xf>
    <xf numFmtId="0" fontId="98" fillId="3" borderId="0" xfId="0" applyFont="1" applyFill="1" applyAlignment="1">
      <alignment horizontal="center" vertical="center" wrapText="1"/>
    </xf>
    <xf numFmtId="0" fontId="98" fillId="3" borderId="8" xfId="0" applyFont="1" applyFill="1" applyBorder="1" applyAlignment="1">
      <alignment horizontal="center" vertical="center" wrapText="1"/>
    </xf>
    <xf numFmtId="0" fontId="98" fillId="3" borderId="5" xfId="0" applyFont="1" applyFill="1" applyBorder="1" applyAlignment="1">
      <alignment horizontal="center" vertical="center" wrapText="1"/>
    </xf>
    <xf numFmtId="0" fontId="99" fillId="3" borderId="11" xfId="0" applyFont="1" applyFill="1" applyBorder="1"/>
    <xf numFmtId="3" fontId="99" fillId="0" borderId="7" xfId="0" applyNumberFormat="1" applyFont="1" applyBorder="1"/>
    <xf numFmtId="3" fontId="55" fillId="0" borderId="14" xfId="0" applyNumberFormat="1" applyFont="1" applyBorder="1"/>
    <xf numFmtId="3" fontId="55" fillId="0" borderId="7" xfId="0" applyNumberFormat="1" applyFont="1" applyBorder="1"/>
    <xf numFmtId="3" fontId="55" fillId="0" borderId="18" xfId="0" applyNumberFormat="1" applyFont="1" applyBorder="1"/>
    <xf numFmtId="3" fontId="55" fillId="0" borderId="13" xfId="0" applyNumberFormat="1" applyFont="1" applyBorder="1"/>
    <xf numFmtId="0" fontId="99" fillId="3" borderId="10" xfId="0" applyFont="1" applyFill="1" applyBorder="1" applyAlignment="1">
      <alignment vertical="top"/>
    </xf>
    <xf numFmtId="4" fontId="41" fillId="0" borderId="8" xfId="0" quotePrefix="1" applyNumberFormat="1" applyFont="1" applyBorder="1" applyAlignment="1">
      <alignment horizontal="right" indent="2"/>
    </xf>
    <xf numFmtId="4" fontId="55" fillId="0" borderId="0" xfId="0" applyNumberFormat="1" applyFont="1" applyAlignment="1">
      <alignment horizontal="right" indent="2"/>
    </xf>
    <xf numFmtId="4" fontId="55" fillId="0" borderId="8" xfId="0" applyNumberFormat="1" applyFont="1" applyBorder="1" applyAlignment="1">
      <alignment horizontal="right" indent="2"/>
    </xf>
    <xf numFmtId="4" fontId="55" fillId="0" borderId="13" xfId="0" applyNumberFormat="1" applyFont="1" applyBorder="1" applyAlignment="1">
      <alignment horizontal="right" indent="2"/>
    </xf>
    <xf numFmtId="0" fontId="99" fillId="3" borderId="9" xfId="0" applyFont="1" applyFill="1" applyBorder="1"/>
    <xf numFmtId="4" fontId="41" fillId="0" borderId="5" xfId="0" quotePrefix="1" applyNumberFormat="1" applyFont="1" applyBorder="1" applyAlignment="1">
      <alignment horizontal="right" indent="2"/>
    </xf>
    <xf numFmtId="4" fontId="55" fillId="0" borderId="6" xfId="0" applyNumberFormat="1" applyFont="1" applyBorder="1" applyAlignment="1">
      <alignment horizontal="right" indent="2"/>
    </xf>
    <xf numFmtId="4" fontId="55" fillId="0" borderId="5" xfId="0" applyNumberFormat="1" applyFont="1" applyBorder="1" applyAlignment="1">
      <alignment horizontal="right" indent="2"/>
    </xf>
    <xf numFmtId="4" fontId="55" fillId="0" borderId="12" xfId="0" applyNumberFormat="1" applyFont="1" applyBorder="1" applyAlignment="1">
      <alignment horizontal="right" indent="2"/>
    </xf>
    <xf numFmtId="0" fontId="99" fillId="3" borderId="8" xfId="0" applyFont="1" applyFill="1" applyBorder="1" applyAlignment="1">
      <alignment horizontal="left"/>
    </xf>
    <xf numFmtId="4" fontId="41" fillId="0" borderId="0" xfId="0" quotePrefix="1" applyNumberFormat="1" applyFont="1" applyAlignment="1">
      <alignment horizontal="right" indent="2"/>
    </xf>
    <xf numFmtId="0" fontId="41" fillId="3" borderId="8" xfId="0" applyFont="1" applyFill="1" applyBorder="1"/>
    <xf numFmtId="0" fontId="55" fillId="3" borderId="8" xfId="0" applyFont="1" applyFill="1" applyBorder="1"/>
    <xf numFmtId="0" fontId="99" fillId="3" borderId="7" xfId="0" applyFont="1" applyFill="1" applyBorder="1"/>
    <xf numFmtId="4" fontId="41" fillId="0" borderId="7" xfId="0" quotePrefix="1" applyNumberFormat="1" applyFont="1" applyBorder="1" applyAlignment="1">
      <alignment horizontal="right" indent="2"/>
    </xf>
    <xf numFmtId="4" fontId="55" fillId="0" borderId="7" xfId="0" applyNumberFormat="1" applyFont="1" applyBorder="1" applyAlignment="1">
      <alignment horizontal="right" indent="2"/>
    </xf>
    <xf numFmtId="0" fontId="41" fillId="3" borderId="5" xfId="0" applyFont="1" applyFill="1" applyBorder="1"/>
    <xf numFmtId="0" fontId="99" fillId="3" borderId="7" xfId="0" applyFont="1" applyFill="1" applyBorder="1" applyAlignment="1">
      <alignment horizontal="left"/>
    </xf>
    <xf numFmtId="4" fontId="41" fillId="0" borderId="14" xfId="0" quotePrefix="1" applyNumberFormat="1" applyFont="1" applyBorder="1" applyAlignment="1">
      <alignment horizontal="right" indent="2"/>
    </xf>
    <xf numFmtId="4" fontId="55" fillId="0" borderId="18" xfId="0" applyNumberFormat="1" applyFont="1" applyBorder="1" applyAlignment="1">
      <alignment horizontal="right" indent="2"/>
    </xf>
    <xf numFmtId="0" fontId="41" fillId="3" borderId="5" xfId="0" applyFont="1" applyFill="1" applyBorder="1" applyAlignment="1">
      <alignment horizontal="left"/>
    </xf>
    <xf numFmtId="4" fontId="41" fillId="0" borderId="6" xfId="0" quotePrefix="1" applyNumberFormat="1" applyFont="1" applyBorder="1" applyAlignment="1">
      <alignment horizontal="right" indent="2"/>
    </xf>
    <xf numFmtId="0" fontId="103" fillId="3" borderId="2" xfId="127" applyFont="1" applyFill="1" applyBorder="1" applyAlignment="1">
      <alignment horizontal="center" vertical="center"/>
    </xf>
    <xf numFmtId="0" fontId="103" fillId="3" borderId="3" xfId="127" applyFont="1" applyFill="1" applyBorder="1" applyAlignment="1">
      <alignment horizontal="center" vertical="center"/>
    </xf>
    <xf numFmtId="0" fontId="103" fillId="3" borderId="4" xfId="127" applyFont="1" applyFill="1" applyBorder="1" applyAlignment="1">
      <alignment horizontal="center" vertical="center"/>
    </xf>
    <xf numFmtId="0" fontId="101" fillId="3" borderId="4" xfId="127" applyFont="1" applyFill="1" applyBorder="1" applyAlignment="1">
      <alignment horizontal="center" vertical="center"/>
    </xf>
    <xf numFmtId="0" fontId="104" fillId="3" borderId="1" xfId="127" applyFont="1" applyFill="1" applyBorder="1" applyAlignment="1">
      <alignment horizontal="center" vertical="center"/>
    </xf>
    <xf numFmtId="0" fontId="104" fillId="3" borderId="10" xfId="127" applyFont="1" applyFill="1" applyBorder="1" applyAlignment="1">
      <alignment horizontal="left" indent="1"/>
    </xf>
    <xf numFmtId="164" fontId="103" fillId="0" borderId="11" xfId="127" applyNumberFormat="1" applyFont="1" applyBorder="1" applyAlignment="1">
      <alignment horizontal="right" indent="1"/>
    </xf>
    <xf numFmtId="164" fontId="103" fillId="0" borderId="14" xfId="127" applyNumberFormat="1" applyFont="1" applyBorder="1" applyAlignment="1">
      <alignment horizontal="right" indent="1"/>
    </xf>
    <xf numFmtId="164" fontId="103" fillId="0" borderId="18" xfId="127" applyNumberFormat="1" applyFont="1" applyBorder="1" applyAlignment="1">
      <alignment horizontal="right" indent="1"/>
    </xf>
    <xf numFmtId="165" fontId="101" fillId="0" borderId="8" xfId="127" applyNumberFormat="1" applyFont="1" applyBorder="1" applyAlignment="1">
      <alignment horizontal="right" indent="1"/>
    </xf>
    <xf numFmtId="164" fontId="104" fillId="0" borderId="8" xfId="127" applyNumberFormat="1" applyFont="1" applyBorder="1" applyAlignment="1">
      <alignment horizontal="right" indent="1"/>
    </xf>
    <xf numFmtId="1" fontId="101" fillId="3" borderId="10" xfId="127" applyNumberFormat="1" applyFont="1" applyFill="1" applyBorder="1" applyAlignment="1">
      <alignment horizontal="left" indent="1"/>
    </xf>
    <xf numFmtId="164" fontId="103" fillId="0" borderId="10" xfId="127" applyNumberFormat="1" applyFont="1" applyBorder="1" applyAlignment="1">
      <alignment horizontal="right" indent="1"/>
    </xf>
    <xf numFmtId="164" fontId="103" fillId="0" borderId="0" xfId="127" applyNumberFormat="1" applyFont="1" applyAlignment="1">
      <alignment horizontal="right" indent="1"/>
    </xf>
    <xf numFmtId="164" fontId="103" fillId="0" borderId="13" xfId="127" applyNumberFormat="1" applyFont="1" applyBorder="1" applyAlignment="1">
      <alignment horizontal="right" indent="1"/>
    </xf>
    <xf numFmtId="165" fontId="104" fillId="0" borderId="8" xfId="127" applyNumberFormat="1" applyFont="1" applyBorder="1" applyAlignment="1">
      <alignment horizontal="right" indent="1"/>
    </xf>
    <xf numFmtId="1" fontId="101" fillId="3" borderId="9" xfId="127" applyNumberFormat="1" applyFont="1" applyFill="1" applyBorder="1" applyAlignment="1">
      <alignment horizontal="left" indent="1"/>
    </xf>
    <xf numFmtId="164" fontId="103" fillId="0" borderId="9" xfId="127" applyNumberFormat="1" applyFont="1" applyBorder="1" applyAlignment="1">
      <alignment horizontal="right" indent="1"/>
    </xf>
    <xf numFmtId="164" fontId="103" fillId="0" borderId="6" xfId="127" applyNumberFormat="1" applyFont="1" applyBorder="1" applyAlignment="1">
      <alignment horizontal="right" indent="1"/>
    </xf>
    <xf numFmtId="164" fontId="103" fillId="0" borderId="12" xfId="127" applyNumberFormat="1" applyFont="1" applyBorder="1" applyAlignment="1">
      <alignment horizontal="right" indent="1"/>
    </xf>
    <xf numFmtId="164" fontId="101" fillId="0" borderId="9" xfId="127" applyNumberFormat="1" applyFont="1" applyBorder="1" applyAlignment="1">
      <alignment horizontal="right" indent="1"/>
    </xf>
    <xf numFmtId="164" fontId="101" fillId="0" borderId="6" xfId="127" applyNumberFormat="1" applyFont="1" applyBorder="1" applyAlignment="1">
      <alignment horizontal="right" indent="1"/>
    </xf>
    <xf numFmtId="164" fontId="101" fillId="0" borderId="12" xfId="127" applyNumberFormat="1" applyFont="1" applyBorder="1" applyAlignment="1">
      <alignment horizontal="right" indent="1"/>
    </xf>
    <xf numFmtId="165" fontId="101" fillId="0" borderId="1" xfId="127" applyNumberFormat="1" applyFont="1" applyBorder="1" applyAlignment="1">
      <alignment horizontal="right" indent="1"/>
    </xf>
    <xf numFmtId="165" fontId="104" fillId="0" borderId="1" xfId="127" applyNumberFormat="1" applyFont="1" applyBorder="1" applyAlignment="1">
      <alignment horizontal="right" indent="1"/>
    </xf>
    <xf numFmtId="0" fontId="105" fillId="0" borderId="0" xfId="127" applyFont="1"/>
    <xf numFmtId="0" fontId="107" fillId="0" borderId="0" xfId="127" applyFont="1"/>
    <xf numFmtId="164" fontId="109" fillId="0" borderId="0" xfId="127" applyNumberFormat="1" applyFont="1"/>
    <xf numFmtId="0" fontId="109" fillId="0" borderId="0" xfId="127" applyFont="1"/>
    <xf numFmtId="0" fontId="112" fillId="3" borderId="2" xfId="127" applyFont="1" applyFill="1" applyBorder="1" applyAlignment="1">
      <alignment horizontal="center" vertical="center"/>
    </xf>
    <xf numFmtId="0" fontId="112" fillId="3" borderId="3" xfId="127" applyFont="1" applyFill="1" applyBorder="1" applyAlignment="1">
      <alignment horizontal="center" vertical="center"/>
    </xf>
    <xf numFmtId="0" fontId="112" fillId="3" borderId="4" xfId="127" applyFont="1" applyFill="1" applyBorder="1" applyAlignment="1">
      <alignment horizontal="center" vertical="center"/>
    </xf>
    <xf numFmtId="0" fontId="110" fillId="3" borderId="4" xfId="127" applyFont="1" applyFill="1" applyBorder="1" applyAlignment="1">
      <alignment horizontal="center" vertical="center"/>
    </xf>
    <xf numFmtId="0" fontId="96" fillId="3" borderId="1" xfId="127" applyFont="1" applyFill="1" applyBorder="1" applyAlignment="1">
      <alignment horizontal="center" vertical="center"/>
    </xf>
    <xf numFmtId="0" fontId="110" fillId="3" borderId="8" xfId="127" applyFont="1" applyFill="1" applyBorder="1" applyAlignment="1">
      <alignment horizontal="left" vertical="center" indent="1"/>
    </xf>
    <xf numFmtId="165" fontId="113" fillId="0" borderId="11" xfId="127" applyNumberFormat="1" applyFont="1" applyBorder="1" applyAlignment="1">
      <alignment horizontal="right" indent="1"/>
    </xf>
    <xf numFmtId="165" fontId="113" fillId="0" borderId="14" xfId="127" applyNumberFormat="1" applyFont="1" applyBorder="1" applyAlignment="1">
      <alignment horizontal="right" indent="1"/>
    </xf>
    <xf numFmtId="165" fontId="113" fillId="0" borderId="18" xfId="127" applyNumberFormat="1" applyFont="1" applyBorder="1" applyAlignment="1">
      <alignment horizontal="right" indent="1"/>
    </xf>
    <xf numFmtId="165" fontId="96" fillId="0" borderId="7" xfId="127" applyNumberFormat="1" applyFont="1" applyBorder="1" applyAlignment="1">
      <alignment horizontal="right" indent="1"/>
    </xf>
    <xf numFmtId="165" fontId="96" fillId="0" borderId="18" xfId="127" applyNumberFormat="1" applyFont="1" applyBorder="1" applyAlignment="1">
      <alignment horizontal="right" indent="1"/>
    </xf>
    <xf numFmtId="165" fontId="113" fillId="0" borderId="10" xfId="127" applyNumberFormat="1" applyFont="1" applyBorder="1" applyAlignment="1">
      <alignment horizontal="right" indent="1"/>
    </xf>
    <xf numFmtId="165" fontId="113" fillId="0" borderId="0" xfId="127" applyNumberFormat="1" applyFont="1" applyAlignment="1">
      <alignment horizontal="right" indent="1"/>
    </xf>
    <xf numFmtId="165" fontId="113" fillId="0" borderId="13" xfId="127" applyNumberFormat="1" applyFont="1" applyBorder="1" applyAlignment="1">
      <alignment horizontal="right" indent="1"/>
    </xf>
    <xf numFmtId="165" fontId="96" fillId="0" borderId="8" xfId="127" applyNumberFormat="1" applyFont="1" applyBorder="1" applyAlignment="1">
      <alignment horizontal="right" indent="1"/>
    </xf>
    <xf numFmtId="165" fontId="96" fillId="0" borderId="13" xfId="127" applyNumberFormat="1" applyFont="1" applyBorder="1" applyAlignment="1">
      <alignment horizontal="right" indent="1"/>
    </xf>
    <xf numFmtId="0" fontId="110" fillId="3" borderId="15" xfId="127" applyFont="1" applyFill="1" applyBorder="1" applyAlignment="1">
      <alignment horizontal="left" vertical="center" indent="1"/>
    </xf>
    <xf numFmtId="165" fontId="113" fillId="0" borderId="16" xfId="127" applyNumberFormat="1" applyFont="1" applyBorder="1" applyAlignment="1">
      <alignment horizontal="right" indent="1"/>
    </xf>
    <xf numFmtId="165" fontId="113" fillId="0" borderId="17" xfId="127" applyNumberFormat="1" applyFont="1" applyBorder="1" applyAlignment="1">
      <alignment horizontal="right" indent="1"/>
    </xf>
    <xf numFmtId="165" fontId="113" fillId="0" borderId="29" xfId="127" applyNumberFormat="1" applyFont="1" applyBorder="1" applyAlignment="1">
      <alignment horizontal="right" indent="1"/>
    </xf>
    <xf numFmtId="165" fontId="96" fillId="0" borderId="15" xfId="127" applyNumberFormat="1" applyFont="1" applyBorder="1" applyAlignment="1">
      <alignment horizontal="right" indent="1"/>
    </xf>
    <xf numFmtId="165" fontId="96" fillId="0" borderId="29" xfId="127" applyNumberFormat="1" applyFont="1" applyBorder="1" applyAlignment="1">
      <alignment horizontal="right" indent="1"/>
    </xf>
    <xf numFmtId="0" fontId="110" fillId="3" borderId="5" xfId="127" applyFont="1" applyFill="1" applyBorder="1" applyAlignment="1">
      <alignment horizontal="left"/>
    </xf>
    <xf numFmtId="165" fontId="113" fillId="0" borderId="9" xfId="127" applyNumberFormat="1" applyFont="1" applyBorder="1" applyAlignment="1">
      <alignment horizontal="right" indent="1"/>
    </xf>
    <xf numFmtId="165" fontId="113" fillId="0" borderId="6" xfId="127" applyNumberFormat="1" applyFont="1" applyBorder="1" applyAlignment="1">
      <alignment horizontal="right" indent="1"/>
    </xf>
    <xf numFmtId="165" fontId="113" fillId="0" borderId="12" xfId="127" applyNumberFormat="1" applyFont="1" applyBorder="1" applyAlignment="1">
      <alignment horizontal="right" indent="1"/>
    </xf>
    <xf numFmtId="165" fontId="96" fillId="0" borderId="5" xfId="127" applyNumberFormat="1" applyFont="1" applyBorder="1" applyAlignment="1">
      <alignment horizontal="right" indent="1"/>
    </xf>
    <xf numFmtId="165" fontId="96" fillId="0" borderId="12" xfId="127" applyNumberFormat="1" applyFont="1" applyBorder="1" applyAlignment="1">
      <alignment horizontal="right" indent="1"/>
    </xf>
    <xf numFmtId="0" fontId="114" fillId="0" borderId="0" xfId="127" applyFont="1"/>
    <xf numFmtId="0" fontId="93" fillId="0" borderId="0" xfId="127" applyFont="1"/>
    <xf numFmtId="0" fontId="116" fillId="0" borderId="0" xfId="127" applyFont="1" applyAlignment="1">
      <alignment horizontal="left" vertical="center"/>
    </xf>
    <xf numFmtId="0" fontId="74" fillId="0" borderId="0" xfId="127" applyFont="1"/>
    <xf numFmtId="0" fontId="118" fillId="3" borderId="163" xfId="120" applyFont="1" applyFill="1" applyBorder="1" applyAlignment="1">
      <alignment horizontal="center" vertical="center" wrapText="1"/>
    </xf>
    <xf numFmtId="0" fontId="118" fillId="3" borderId="129" xfId="120" applyFont="1" applyFill="1" applyBorder="1" applyAlignment="1">
      <alignment horizontal="center" vertical="center" wrapText="1"/>
    </xf>
    <xf numFmtId="0" fontId="94" fillId="3" borderId="7" xfId="120" applyFont="1" applyFill="1" applyBorder="1"/>
    <xf numFmtId="3" fontId="93" fillId="0" borderId="54" xfId="120" applyNumberFormat="1" applyFont="1" applyBorder="1" applyAlignment="1">
      <alignment horizontal="center"/>
    </xf>
    <xf numFmtId="3" fontId="93" fillId="0" borderId="18" xfId="120" applyNumberFormat="1" applyFont="1" applyBorder="1" applyAlignment="1">
      <alignment horizontal="center"/>
    </xf>
    <xf numFmtId="0" fontId="94" fillId="3" borderId="8" xfId="120" applyFont="1" applyFill="1" applyBorder="1"/>
    <xf numFmtId="3" fontId="93" fillId="0" borderId="40" xfId="120" applyNumberFormat="1" applyFont="1" applyBorder="1" applyAlignment="1">
      <alignment horizontal="center"/>
    </xf>
    <xf numFmtId="3" fontId="93" fillId="0" borderId="13" xfId="120" applyNumberFormat="1" applyFont="1" applyBorder="1" applyAlignment="1">
      <alignment horizontal="center"/>
    </xf>
    <xf numFmtId="0" fontId="94" fillId="3" borderId="5" xfId="120" applyFont="1" applyFill="1" applyBorder="1"/>
    <xf numFmtId="3" fontId="93" fillId="0" borderId="37" xfId="120" applyNumberFormat="1" applyFont="1" applyBorder="1" applyAlignment="1">
      <alignment horizontal="center"/>
    </xf>
    <xf numFmtId="3" fontId="93" fillId="0" borderId="12" xfId="120" applyNumberFormat="1" applyFont="1" applyBorder="1" applyAlignment="1">
      <alignment horizontal="center"/>
    </xf>
    <xf numFmtId="0" fontId="93" fillId="3" borderId="1" xfId="0" applyFont="1" applyFill="1" applyBorder="1" applyAlignment="1">
      <alignment horizontal="center" vertical="center"/>
    </xf>
    <xf numFmtId="0" fontId="93" fillId="3" borderId="63" xfId="0" applyFont="1" applyFill="1" applyBorder="1" applyAlignment="1">
      <alignment horizontal="center" vertical="center" wrapText="1"/>
    </xf>
    <xf numFmtId="0" fontId="93" fillId="3" borderId="4" xfId="0" applyFont="1" applyFill="1" applyBorder="1" applyAlignment="1">
      <alignment horizontal="center" vertical="center" wrapText="1"/>
    </xf>
    <xf numFmtId="0" fontId="93" fillId="3" borderId="8" xfId="0" applyFont="1" applyFill="1" applyBorder="1"/>
    <xf numFmtId="3" fontId="93" fillId="0" borderId="54" xfId="0" applyNumberFormat="1" applyFont="1" applyBorder="1" applyAlignment="1">
      <alignment horizontal="center" vertical="center"/>
    </xf>
    <xf numFmtId="10" fontId="93" fillId="0" borderId="13" xfId="0" applyNumberFormat="1" applyFont="1" applyBorder="1" applyAlignment="1">
      <alignment horizontal="center"/>
    </xf>
    <xf numFmtId="3" fontId="93" fillId="0" borderId="40" xfId="0" applyNumberFormat="1" applyFont="1" applyBorder="1" applyAlignment="1">
      <alignment horizontal="center" vertical="center"/>
    </xf>
    <xf numFmtId="0" fontId="93" fillId="3" borderId="5" xfId="0" applyFont="1" applyFill="1" applyBorder="1"/>
    <xf numFmtId="3" fontId="93" fillId="0" borderId="37" xfId="0" applyNumberFormat="1" applyFont="1" applyBorder="1" applyAlignment="1">
      <alignment horizontal="center" vertical="center"/>
    </xf>
    <xf numFmtId="10" fontId="93" fillId="0" borderId="12" xfId="0" applyNumberFormat="1" applyFont="1" applyBorder="1" applyAlignment="1">
      <alignment horizontal="center"/>
    </xf>
    <xf numFmtId="0" fontId="93" fillId="0" borderId="10" xfId="0" applyFont="1" applyBorder="1" applyAlignment="1">
      <alignment horizontal="justify" vertical="center" wrapText="1"/>
    </xf>
    <xf numFmtId="3" fontId="93" fillId="0" borderId="129" xfId="0" applyNumberFormat="1" applyFont="1" applyBorder="1" applyAlignment="1">
      <alignment horizontal="center" vertical="center"/>
    </xf>
    <xf numFmtId="3" fontId="93" fillId="0" borderId="40" xfId="0" applyNumberFormat="1" applyFont="1" applyBorder="1" applyAlignment="1">
      <alignment horizontal="justify" vertical="center" wrapText="1"/>
    </xf>
    <xf numFmtId="3" fontId="93" fillId="0" borderId="32" xfId="0" applyNumberFormat="1" applyFont="1" applyBorder="1" applyAlignment="1">
      <alignment horizontal="center" vertical="center" wrapText="1"/>
    </xf>
    <xf numFmtId="3" fontId="93" fillId="0" borderId="13" xfId="0" applyNumberFormat="1" applyFont="1" applyBorder="1" applyAlignment="1">
      <alignment horizontal="center" vertical="center" wrapText="1"/>
    </xf>
    <xf numFmtId="3" fontId="93" fillId="0" borderId="129" xfId="0" applyNumberFormat="1" applyFont="1" applyBorder="1" applyAlignment="1">
      <alignment horizontal="center" vertical="center" wrapText="1"/>
    </xf>
    <xf numFmtId="3" fontId="93" fillId="0" borderId="32" xfId="0" applyNumberFormat="1" applyFont="1" applyBorder="1" applyAlignment="1">
      <alignment horizontal="center" vertical="center"/>
    </xf>
    <xf numFmtId="0" fontId="93" fillId="0" borderId="40" xfId="0" applyFont="1" applyBorder="1" applyAlignment="1">
      <alignment horizontal="justify" vertical="center" wrapText="1"/>
    </xf>
    <xf numFmtId="0" fontId="93" fillId="0" borderId="37" xfId="0" applyFont="1" applyBorder="1" applyAlignment="1">
      <alignment horizontal="justify" vertical="center" wrapText="1"/>
    </xf>
    <xf numFmtId="3" fontId="93" fillId="0" borderId="12" xfId="0" applyNumberFormat="1" applyFont="1" applyBorder="1" applyAlignment="1">
      <alignment horizontal="center" vertical="center" wrapText="1"/>
    </xf>
    <xf numFmtId="3" fontId="93" fillId="0" borderId="37" xfId="0" applyNumberFormat="1" applyFont="1" applyBorder="1" applyAlignment="1">
      <alignment horizontal="justify" vertical="center" wrapText="1"/>
    </xf>
    <xf numFmtId="3" fontId="93" fillId="0" borderId="45" xfId="0" applyNumberFormat="1" applyFont="1" applyBorder="1" applyAlignment="1">
      <alignment horizontal="center" vertical="center" wrapText="1"/>
    </xf>
    <xf numFmtId="0" fontId="94" fillId="3" borderId="2" xfId="0" applyFont="1" applyFill="1" applyBorder="1" applyAlignment="1">
      <alignment horizontal="justify" vertical="center" wrapText="1"/>
    </xf>
    <xf numFmtId="0" fontId="94" fillId="19" borderId="1" xfId="0" applyFont="1" applyFill="1" applyBorder="1" applyAlignment="1">
      <alignment horizontal="center" vertical="center" wrapText="1"/>
    </xf>
    <xf numFmtId="0" fontId="94" fillId="19" borderId="4" xfId="0" applyFont="1" applyFill="1" applyBorder="1" applyAlignment="1">
      <alignment horizontal="center" vertical="center" wrapText="1"/>
    </xf>
    <xf numFmtId="0" fontId="94" fillId="3" borderId="8" xfId="0" applyFont="1" applyFill="1" applyBorder="1" applyAlignment="1">
      <alignment vertical="center" wrapText="1"/>
    </xf>
    <xf numFmtId="3" fontId="93" fillId="0" borderId="40" xfId="0" applyNumberFormat="1" applyFont="1" applyBorder="1" applyAlignment="1">
      <alignment horizontal="center" vertical="center" wrapText="1"/>
    </xf>
    <xf numFmtId="10" fontId="93" fillId="0" borderId="13" xfId="0" applyNumberFormat="1" applyFont="1" applyBorder="1" applyAlignment="1">
      <alignment horizontal="center" vertical="center" wrapText="1"/>
    </xf>
    <xf numFmtId="0" fontId="94" fillId="3" borderId="5" xfId="0" applyFont="1" applyFill="1" applyBorder="1" applyAlignment="1">
      <alignment vertical="center" wrapText="1"/>
    </xf>
    <xf numFmtId="0" fontId="93" fillId="0" borderId="37" xfId="0" applyFont="1" applyBorder="1" applyAlignment="1">
      <alignment horizontal="center" vertical="center" wrapText="1"/>
    </xf>
    <xf numFmtId="10" fontId="93" fillId="0" borderId="12" xfId="0" applyNumberFormat="1" applyFont="1" applyBorder="1" applyAlignment="1">
      <alignment horizontal="center" vertical="center" wrapText="1"/>
    </xf>
    <xf numFmtId="0" fontId="94" fillId="3" borderId="7" xfId="0" applyFont="1" applyFill="1" applyBorder="1" applyAlignment="1">
      <alignment horizontal="justify" vertical="center" wrapText="1"/>
    </xf>
    <xf numFmtId="3" fontId="94" fillId="0" borderId="43" xfId="0" applyNumberFormat="1" applyFont="1" applyBorder="1" applyAlignment="1">
      <alignment horizontal="center" vertical="center" wrapText="1"/>
    </xf>
    <xf numFmtId="3" fontId="93" fillId="0" borderId="177" xfId="0" applyNumberFormat="1" applyFont="1" applyBorder="1" applyAlignment="1">
      <alignment horizontal="center" vertical="center" wrapText="1"/>
    </xf>
    <xf numFmtId="0" fontId="121" fillId="0" borderId="0" xfId="0" applyFont="1" applyAlignment="1">
      <alignment horizontal="right" vertical="center" wrapText="1"/>
    </xf>
    <xf numFmtId="0" fontId="121" fillId="0" borderId="78" xfId="136" applyFont="1" applyBorder="1" applyAlignment="1">
      <alignment horizontal="center" vertical="center" wrapText="1"/>
    </xf>
    <xf numFmtId="0" fontId="121" fillId="0" borderId="82" xfId="136" applyFont="1" applyBorder="1" applyAlignment="1">
      <alignment horizontal="center" vertical="center" wrapText="1"/>
    </xf>
    <xf numFmtId="0" fontId="121" fillId="14" borderId="78" xfId="0" applyFont="1" applyFill="1" applyBorder="1" applyAlignment="1">
      <alignment horizontal="center" vertical="center" wrapText="1"/>
    </xf>
    <xf numFmtId="0" fontId="121" fillId="14" borderId="12" xfId="0" applyFont="1" applyFill="1" applyBorder="1" applyAlignment="1">
      <alignment horizontal="center" vertical="center" wrapText="1"/>
    </xf>
    <xf numFmtId="0" fontId="74" fillId="14" borderId="17" xfId="0" applyFont="1" applyFill="1" applyBorder="1" applyAlignment="1">
      <alignment horizontal="center" vertical="center"/>
    </xf>
    <xf numFmtId="0" fontId="121" fillId="14" borderId="29" xfId="0" applyFont="1" applyFill="1" applyBorder="1" applyAlignment="1">
      <alignment horizontal="center" vertical="center" wrapText="1"/>
    </xf>
    <xf numFmtId="0" fontId="74" fillId="14" borderId="146" xfId="0" applyFont="1" applyFill="1" applyBorder="1" applyAlignment="1">
      <alignment horizontal="center" vertical="center"/>
    </xf>
    <xf numFmtId="0" fontId="121" fillId="14" borderId="145" xfId="0" applyFont="1" applyFill="1" applyBorder="1" applyAlignment="1">
      <alignment horizontal="center" vertical="center" wrapText="1"/>
    </xf>
    <xf numFmtId="0" fontId="121" fillId="14" borderId="175" xfId="0" applyFont="1" applyFill="1" applyBorder="1" applyAlignment="1">
      <alignment horizontal="center" vertical="center" wrapText="1"/>
    </xf>
    <xf numFmtId="0" fontId="121" fillId="14" borderId="174" xfId="0" applyFont="1" applyFill="1" applyBorder="1" applyAlignment="1">
      <alignment horizontal="center" vertical="center" wrapText="1"/>
    </xf>
    <xf numFmtId="0" fontId="74" fillId="0" borderId="0" xfId="120" applyFont="1"/>
    <xf numFmtId="0" fontId="125" fillId="3" borderId="43" xfId="2" applyFont="1" applyFill="1" applyBorder="1" applyAlignment="1">
      <alignment horizontal="left" indent="1"/>
    </xf>
    <xf numFmtId="3" fontId="129" fillId="0" borderId="144" xfId="12" applyNumberFormat="1" applyFont="1" applyBorder="1" applyAlignment="1">
      <alignment horizontal="right" indent="1"/>
    </xf>
    <xf numFmtId="3" fontId="129" fillId="0" borderId="33" xfId="12" applyNumberFormat="1" applyFont="1" applyBorder="1" applyAlignment="1">
      <alignment horizontal="right" indent="1"/>
    </xf>
    <xf numFmtId="3" fontId="127" fillId="0" borderId="34" xfId="2" applyNumberFormat="1" applyFont="1" applyBorder="1" applyAlignment="1">
      <alignment horizontal="right" indent="1"/>
    </xf>
    <xf numFmtId="3" fontId="127" fillId="0" borderId="33" xfId="2" applyNumberFormat="1" applyFont="1" applyBorder="1" applyAlignment="1">
      <alignment horizontal="right" indent="1"/>
    </xf>
    <xf numFmtId="3" fontId="127" fillId="0" borderId="143" xfId="2" applyNumberFormat="1" applyFont="1" applyBorder="1" applyAlignment="1">
      <alignment horizontal="right" indent="1"/>
    </xf>
    <xf numFmtId="0" fontId="125" fillId="3" borderId="130" xfId="2" applyFont="1" applyFill="1" applyBorder="1" applyAlignment="1">
      <alignment horizontal="left" indent="1"/>
    </xf>
    <xf numFmtId="3" fontId="129" fillId="0" borderId="147" xfId="12" applyNumberFormat="1" applyFont="1" applyBorder="1" applyAlignment="1">
      <alignment horizontal="right" indent="1"/>
    </xf>
    <xf numFmtId="3" fontId="129" fillId="0" borderId="145" xfId="12" applyNumberFormat="1" applyFont="1" applyBorder="1" applyAlignment="1">
      <alignment horizontal="right" indent="1"/>
    </xf>
    <xf numFmtId="3" fontId="127" fillId="0" borderId="133" xfId="2" applyNumberFormat="1" applyFont="1" applyBorder="1" applyAlignment="1">
      <alignment horizontal="right" indent="1"/>
    </xf>
    <xf numFmtId="3" fontId="127" fillId="0" borderId="145" xfId="2" applyNumberFormat="1" applyFont="1" applyBorder="1" applyAlignment="1">
      <alignment horizontal="right" indent="1"/>
    </xf>
    <xf numFmtId="3" fontId="127" fillId="0" borderId="146" xfId="2" applyNumberFormat="1" applyFont="1" applyBorder="1" applyAlignment="1">
      <alignment horizontal="right" indent="1"/>
    </xf>
    <xf numFmtId="0" fontId="125" fillId="3" borderId="55" xfId="2" applyFont="1" applyFill="1" applyBorder="1" applyAlignment="1">
      <alignment horizontal="left" indent="1"/>
    </xf>
    <xf numFmtId="3" fontId="129" fillId="0" borderId="150" xfId="12" applyNumberFormat="1" applyFont="1" applyBorder="1" applyAlignment="1">
      <alignment horizontal="right" indent="1"/>
    </xf>
    <xf numFmtId="3" fontId="129" fillId="0" borderId="148" xfId="12" applyNumberFormat="1" applyFont="1" applyBorder="1" applyAlignment="1">
      <alignment horizontal="right" indent="1"/>
    </xf>
    <xf numFmtId="3" fontId="127" fillId="0" borderId="141" xfId="2" applyNumberFormat="1" applyFont="1" applyBorder="1" applyAlignment="1">
      <alignment horizontal="right" indent="1"/>
    </xf>
    <xf numFmtId="3" fontId="127" fillId="0" borderId="148" xfId="2" applyNumberFormat="1" applyFont="1" applyBorder="1" applyAlignment="1">
      <alignment horizontal="right" indent="1"/>
    </xf>
    <xf numFmtId="3" fontId="127" fillId="0" borderId="149" xfId="2" applyNumberFormat="1" applyFont="1" applyBorder="1" applyAlignment="1">
      <alignment horizontal="right" indent="1"/>
    </xf>
    <xf numFmtId="0" fontId="125" fillId="3" borderId="5" xfId="2" applyFont="1" applyFill="1" applyBorder="1" applyAlignment="1">
      <alignment horizontal="left" indent="1"/>
    </xf>
    <xf numFmtId="3" fontId="129" fillId="0" borderId="152" xfId="12" applyNumberFormat="1" applyFont="1" applyBorder="1" applyAlignment="1">
      <alignment horizontal="right" indent="1"/>
    </xf>
    <xf numFmtId="3" fontId="129" fillId="0" borderId="58" xfId="12" applyNumberFormat="1" applyFont="1" applyBorder="1" applyAlignment="1">
      <alignment horizontal="right" indent="1"/>
    </xf>
    <xf numFmtId="3" fontId="127" fillId="0" borderId="57" xfId="2" applyNumberFormat="1" applyFont="1" applyBorder="1" applyAlignment="1">
      <alignment horizontal="right" indent="1"/>
    </xf>
    <xf numFmtId="3" fontId="127" fillId="0" borderId="58" xfId="2" applyNumberFormat="1" applyFont="1" applyBorder="1" applyAlignment="1">
      <alignment horizontal="right" indent="1"/>
    </xf>
    <xf numFmtId="3" fontId="127" fillId="0" borderId="151" xfId="2" applyNumberFormat="1" applyFont="1" applyBorder="1" applyAlignment="1">
      <alignment horizontal="right" indent="1"/>
    </xf>
    <xf numFmtId="0" fontId="128" fillId="0" borderId="0" xfId="2" applyFont="1"/>
    <xf numFmtId="3" fontId="128" fillId="0" borderId="0" xfId="2" applyNumberFormat="1" applyFont="1"/>
    <xf numFmtId="0" fontId="124" fillId="0" borderId="0" xfId="2" applyFont="1" applyAlignment="1">
      <alignment horizontal="center" vertical="center"/>
    </xf>
    <xf numFmtId="0" fontId="125" fillId="3" borderId="15" xfId="12" applyFont="1" applyFill="1" applyBorder="1" applyAlignment="1">
      <alignment horizontal="left" indent="1"/>
    </xf>
    <xf numFmtId="3" fontId="129" fillId="0" borderId="34" xfId="12" applyNumberFormat="1" applyFont="1" applyBorder="1" applyAlignment="1">
      <alignment horizontal="right" indent="1"/>
    </xf>
    <xf numFmtId="3" fontId="129" fillId="0" borderId="143" xfId="12" applyNumberFormat="1" applyFont="1" applyBorder="1" applyAlignment="1">
      <alignment horizontal="right" indent="1"/>
    </xf>
    <xf numFmtId="0" fontId="125" fillId="3" borderId="130" xfId="12" applyFont="1" applyFill="1" applyBorder="1" applyAlignment="1">
      <alignment horizontal="left" indent="1"/>
    </xf>
    <xf numFmtId="3" fontId="129" fillId="0" borderId="133" xfId="12" applyNumberFormat="1" applyFont="1" applyBorder="1" applyAlignment="1">
      <alignment horizontal="right" indent="1"/>
    </xf>
    <xf numFmtId="3" fontId="129" fillId="0" borderId="146" xfId="12" applyNumberFormat="1" applyFont="1" applyBorder="1" applyAlignment="1">
      <alignment horizontal="right" indent="1"/>
    </xf>
    <xf numFmtId="0" fontId="125" fillId="3" borderId="55" xfId="12" applyFont="1" applyFill="1" applyBorder="1" applyAlignment="1">
      <alignment horizontal="left" indent="1"/>
    </xf>
    <xf numFmtId="3" fontId="129" fillId="0" borderId="141" xfId="12" applyNumberFormat="1" applyFont="1" applyBorder="1" applyAlignment="1">
      <alignment horizontal="right" indent="1"/>
    </xf>
    <xf numFmtId="3" fontId="129" fillId="0" borderId="149" xfId="12" applyNumberFormat="1" applyFont="1" applyBorder="1" applyAlignment="1">
      <alignment horizontal="right" indent="1"/>
    </xf>
    <xf numFmtId="0" fontId="125" fillId="3" borderId="5" xfId="12" applyFont="1" applyFill="1" applyBorder="1" applyAlignment="1">
      <alignment horizontal="left" indent="1"/>
    </xf>
    <xf numFmtId="3" fontId="129" fillId="0" borderId="57" xfId="12" applyNumberFormat="1" applyFont="1" applyBorder="1" applyAlignment="1">
      <alignment horizontal="right" indent="1"/>
    </xf>
    <xf numFmtId="3" fontId="129" fillId="0" borderId="151" xfId="12" applyNumberFormat="1" applyFont="1" applyBorder="1" applyAlignment="1">
      <alignment horizontal="right" indent="1"/>
    </xf>
    <xf numFmtId="0" fontId="131" fillId="0" borderId="0" xfId="12" applyFont="1"/>
    <xf numFmtId="3" fontId="132" fillId="0" borderId="0" xfId="12" applyNumberFormat="1" applyFont="1"/>
    <xf numFmtId="3" fontId="129" fillId="0" borderId="14" xfId="12" applyNumberFormat="1" applyFont="1" applyBorder="1" applyAlignment="1">
      <alignment horizontal="right" indent="1"/>
    </xf>
    <xf numFmtId="0" fontId="137" fillId="0" borderId="40" xfId="2" applyFont="1" applyBorder="1" applyAlignment="1">
      <alignment horizontal="centerContinuous"/>
    </xf>
    <xf numFmtId="0" fontId="137" fillId="0" borderId="21" xfId="2" applyFont="1" applyBorder="1" applyAlignment="1">
      <alignment horizontal="centerContinuous"/>
    </xf>
    <xf numFmtId="0" fontId="137" fillId="0" borderId="32" xfId="2" applyFont="1" applyBorder="1" applyAlignment="1">
      <alignment horizontal="centerContinuous"/>
    </xf>
    <xf numFmtId="0" fontId="137" fillId="0" borderId="32" xfId="2" applyFont="1" applyBorder="1" applyAlignment="1">
      <alignment horizontal="center"/>
    </xf>
    <xf numFmtId="0" fontId="137" fillId="0" borderId="0" xfId="2" applyFont="1" applyAlignment="1">
      <alignment horizontal="centerContinuous"/>
    </xf>
    <xf numFmtId="0" fontId="137" fillId="0" borderId="0" xfId="2" applyFont="1" applyAlignment="1">
      <alignment horizontal="center"/>
    </xf>
    <xf numFmtId="0" fontId="137" fillId="0" borderId="40" xfId="2" applyFont="1" applyBorder="1" applyAlignment="1">
      <alignment horizontal="center"/>
    </xf>
    <xf numFmtId="0" fontId="137" fillId="0" borderId="10" xfId="2" applyFont="1" applyBorder="1" applyAlignment="1">
      <alignment horizontal="centerContinuous"/>
    </xf>
    <xf numFmtId="0" fontId="137" fillId="0" borderId="13" xfId="2" applyFont="1" applyBorder="1" applyAlignment="1">
      <alignment horizontal="center"/>
    </xf>
    <xf numFmtId="0" fontId="137" fillId="0" borderId="20" xfId="2" applyFont="1" applyBorder="1" applyAlignment="1">
      <alignment horizontal="center"/>
    </xf>
    <xf numFmtId="0" fontId="137" fillId="0" borderId="22" xfId="2" applyFont="1" applyBorder="1" applyAlignment="1">
      <alignment horizontal="center"/>
    </xf>
    <xf numFmtId="0" fontId="137" fillId="0" borderId="36" xfId="2" applyFont="1" applyBorder="1" applyAlignment="1">
      <alignment horizontal="centerContinuous"/>
    </xf>
    <xf numFmtId="0" fontId="137" fillId="0" borderId="24" xfId="2" applyFont="1" applyBorder="1" applyAlignment="1">
      <alignment horizontal="centerContinuous"/>
    </xf>
    <xf numFmtId="0" fontId="137" fillId="0" borderId="42" xfId="2" applyFont="1" applyBorder="1" applyAlignment="1">
      <alignment horizontal="centerContinuous"/>
    </xf>
    <xf numFmtId="0" fontId="137" fillId="0" borderId="42" xfId="2" applyFont="1" applyBorder="1" applyAlignment="1">
      <alignment horizontal="center"/>
    </xf>
    <xf numFmtId="0" fontId="137" fillId="0" borderId="25" xfId="2" applyFont="1" applyBorder="1" applyAlignment="1">
      <alignment horizontal="centerContinuous"/>
    </xf>
    <xf numFmtId="0" fontId="137" fillId="0" borderId="25" xfId="2" applyFont="1" applyBorder="1" applyAlignment="1">
      <alignment horizontal="center"/>
    </xf>
    <xf numFmtId="0" fontId="137" fillId="0" borderId="36" xfId="2" applyFont="1" applyBorder="1" applyAlignment="1">
      <alignment horizontal="center"/>
    </xf>
    <xf numFmtId="0" fontId="137" fillId="0" borderId="49" xfId="2" applyFont="1" applyBorder="1" applyAlignment="1">
      <alignment horizontal="centerContinuous"/>
    </xf>
    <xf numFmtId="0" fontId="137" fillId="0" borderId="35" xfId="2" applyFont="1" applyBorder="1" applyAlignment="1">
      <alignment horizontal="center"/>
    </xf>
    <xf numFmtId="0" fontId="137" fillId="0" borderId="23" xfId="2" applyFont="1" applyBorder="1" applyAlignment="1">
      <alignment horizontal="center"/>
    </xf>
    <xf numFmtId="0" fontId="137" fillId="0" borderId="26" xfId="2" applyFont="1" applyBorder="1" applyAlignment="1">
      <alignment horizontal="center"/>
    </xf>
    <xf numFmtId="0" fontId="134" fillId="0" borderId="10" xfId="2" applyFont="1" applyBorder="1" applyAlignment="1">
      <alignment horizontal="center"/>
    </xf>
    <xf numFmtId="3" fontId="137" fillId="0" borderId="38" xfId="2" applyNumberFormat="1" applyFont="1" applyBorder="1" applyAlignment="1">
      <alignment horizontal="right" indent="1"/>
    </xf>
    <xf numFmtId="3" fontId="137" fillId="0" borderId="27" xfId="2" applyNumberFormat="1" applyFont="1" applyBorder="1" applyAlignment="1">
      <alignment horizontal="right" indent="1"/>
    </xf>
    <xf numFmtId="3" fontId="137" fillId="0" borderId="39" xfId="2" applyNumberFormat="1" applyFont="1" applyBorder="1" applyAlignment="1">
      <alignment horizontal="right" indent="1"/>
    </xf>
    <xf numFmtId="3" fontId="137" fillId="0" borderId="51" xfId="2" applyNumberFormat="1" applyFont="1" applyBorder="1" applyAlignment="1">
      <alignment horizontal="right" indent="1"/>
    </xf>
    <xf numFmtId="3" fontId="137" fillId="0" borderId="52" xfId="2" applyNumberFormat="1" applyFont="1" applyBorder="1" applyAlignment="1">
      <alignment horizontal="right" indent="1"/>
    </xf>
    <xf numFmtId="3" fontId="137" fillId="0" borderId="19" xfId="2" applyNumberFormat="1" applyFont="1" applyBorder="1" applyAlignment="1">
      <alignment horizontal="right" indent="1"/>
    </xf>
    <xf numFmtId="3" fontId="137" fillId="0" borderId="28" xfId="2" applyNumberFormat="1" applyFont="1" applyBorder="1" applyAlignment="1">
      <alignment horizontal="right" indent="1"/>
    </xf>
    <xf numFmtId="3" fontId="137" fillId="0" borderId="59" xfId="2" applyNumberFormat="1" applyFont="1" applyBorder="1" applyAlignment="1">
      <alignment horizontal="right" indent="1"/>
    </xf>
    <xf numFmtId="3" fontId="137" fillId="0" borderId="10" xfId="2" applyNumberFormat="1" applyFont="1" applyBorder="1" applyAlignment="1">
      <alignment horizontal="right" indent="1"/>
    </xf>
    <xf numFmtId="3" fontId="137" fillId="0" borderId="21" xfId="2" applyNumberFormat="1" applyFont="1" applyBorder="1" applyAlignment="1">
      <alignment horizontal="right" indent="1"/>
    </xf>
    <xf numFmtId="3" fontId="137" fillId="0" borderId="13" xfId="2" applyNumberFormat="1" applyFont="1" applyBorder="1" applyAlignment="1">
      <alignment horizontal="right" indent="1"/>
    </xf>
    <xf numFmtId="3" fontId="137" fillId="0" borderId="32" xfId="2" applyNumberFormat="1" applyFont="1" applyBorder="1" applyAlignment="1">
      <alignment horizontal="right" indent="1"/>
    </xf>
    <xf numFmtId="3" fontId="137" fillId="0" borderId="0" xfId="2" applyNumberFormat="1" applyFont="1" applyAlignment="1">
      <alignment horizontal="right" indent="1"/>
    </xf>
    <xf numFmtId="3" fontId="137" fillId="0" borderId="40" xfId="2" applyNumberFormat="1" applyFont="1" applyBorder="1" applyAlignment="1">
      <alignment horizontal="right" indent="1"/>
    </xf>
    <xf numFmtId="3" fontId="137" fillId="0" borderId="20" xfId="2" applyNumberFormat="1" applyFont="1" applyBorder="1" applyAlignment="1">
      <alignment horizontal="right" indent="1"/>
    </xf>
    <xf numFmtId="3" fontId="137" fillId="0" borderId="22" xfId="2" applyNumberFormat="1" applyFont="1" applyBorder="1" applyAlignment="1">
      <alignment horizontal="right" indent="1"/>
    </xf>
    <xf numFmtId="0" fontId="134" fillId="0" borderId="8" xfId="2" applyFont="1" applyBorder="1" applyAlignment="1">
      <alignment horizontal="center"/>
    </xf>
    <xf numFmtId="0" fontId="134" fillId="0" borderId="9" xfId="2" applyFont="1" applyBorder="1" applyAlignment="1">
      <alignment horizontal="center"/>
    </xf>
    <xf numFmtId="3" fontId="137" fillId="0" borderId="9" xfId="2" applyNumberFormat="1" applyFont="1" applyBorder="1" applyAlignment="1">
      <alignment horizontal="right" indent="1"/>
    </xf>
    <xf numFmtId="3" fontId="137" fillId="0" borderId="50" xfId="2" applyNumberFormat="1" applyFont="1" applyBorder="1" applyAlignment="1">
      <alignment horizontal="right" indent="1"/>
    </xf>
    <xf numFmtId="3" fontId="137" fillId="0" borderId="12" xfId="2" applyNumberFormat="1" applyFont="1" applyBorder="1" applyAlignment="1">
      <alignment horizontal="right" indent="1"/>
    </xf>
    <xf numFmtId="3" fontId="137" fillId="0" borderId="45" xfId="2" applyNumberFormat="1" applyFont="1" applyBorder="1" applyAlignment="1">
      <alignment horizontal="right" indent="1"/>
    </xf>
    <xf numFmtId="3" fontId="137" fillId="0" borderId="6" xfId="2" applyNumberFormat="1" applyFont="1" applyBorder="1" applyAlignment="1">
      <alignment horizontal="right" indent="1"/>
    </xf>
    <xf numFmtId="3" fontId="137" fillId="0" borderId="37" xfId="2" applyNumberFormat="1" applyFont="1" applyBorder="1" applyAlignment="1">
      <alignment horizontal="right" indent="1"/>
    </xf>
    <xf numFmtId="3" fontId="137" fillId="0" borderId="44" xfId="2" applyNumberFormat="1" applyFont="1" applyBorder="1" applyAlignment="1">
      <alignment horizontal="right" indent="1"/>
    </xf>
    <xf numFmtId="3" fontId="137" fillId="0" borderId="53" xfId="2" applyNumberFormat="1" applyFont="1" applyBorder="1" applyAlignment="1">
      <alignment horizontal="right" indent="1"/>
    </xf>
    <xf numFmtId="0" fontId="138" fillId="0" borderId="0" xfId="2" applyFont="1" applyAlignment="1">
      <alignment horizontal="center"/>
    </xf>
    <xf numFmtId="3" fontId="112" fillId="0" borderId="0" xfId="2" applyNumberFormat="1" applyFont="1"/>
    <xf numFmtId="0" fontId="139" fillId="0" borderId="6" xfId="2" applyFont="1" applyBorder="1" applyAlignment="1">
      <alignment horizontal="center" vertical="center"/>
    </xf>
    <xf numFmtId="0" fontId="110" fillId="0" borderId="0" xfId="2" applyFont="1" applyAlignment="1">
      <alignment horizontal="center"/>
    </xf>
    <xf numFmtId="0" fontId="112" fillId="0" borderId="0" xfId="2" applyFont="1"/>
    <xf numFmtId="0" fontId="112" fillId="0" borderId="0" xfId="2" applyFont="1" applyAlignment="1">
      <alignment horizontal="centerContinuous"/>
    </xf>
    <xf numFmtId="0" fontId="112" fillId="0" borderId="0" xfId="2" applyFont="1" applyAlignment="1">
      <alignment horizontal="center" vertical="center"/>
    </xf>
    <xf numFmtId="0" fontId="137" fillId="0" borderId="54" xfId="2" applyFont="1" applyBorder="1" applyAlignment="1">
      <alignment horizontal="center"/>
    </xf>
    <xf numFmtId="0" fontId="137" fillId="0" borderId="21" xfId="2" applyFont="1" applyBorder="1" applyAlignment="1">
      <alignment horizontal="center"/>
    </xf>
    <xf numFmtId="0" fontId="41" fillId="0" borderId="0" xfId="2" applyFont="1"/>
    <xf numFmtId="0" fontId="137" fillId="0" borderId="24" xfId="2" applyFont="1" applyBorder="1" applyAlignment="1">
      <alignment horizontal="center"/>
    </xf>
    <xf numFmtId="0" fontId="141" fillId="0" borderId="0" xfId="2" applyFont="1"/>
    <xf numFmtId="0" fontId="134" fillId="0" borderId="0" xfId="2" applyFont="1"/>
    <xf numFmtId="0" fontId="143" fillId="3" borderId="11" xfId="107" applyFont="1" applyFill="1" applyBorder="1"/>
    <xf numFmtId="0" fontId="143" fillId="3" borderId="10" xfId="107" applyFont="1" applyFill="1" applyBorder="1" applyAlignment="1">
      <alignment horizontal="center"/>
    </xf>
    <xf numFmtId="0" fontId="143" fillId="3" borderId="9" xfId="107" applyFont="1" applyFill="1" applyBorder="1"/>
    <xf numFmtId="0" fontId="144" fillId="0" borderId="60" xfId="107" applyFont="1" applyBorder="1"/>
    <xf numFmtId="4" fontId="93" fillId="0" borderId="66" xfId="0" applyNumberFormat="1" applyFont="1" applyBorder="1"/>
    <xf numFmtId="0" fontId="144" fillId="0" borderId="67" xfId="107" applyFont="1" applyBorder="1"/>
    <xf numFmtId="4" fontId="93" fillId="0" borderId="67" xfId="0" applyNumberFormat="1" applyFont="1" applyBorder="1"/>
    <xf numFmtId="0" fontId="143" fillId="3" borderId="1" xfId="107" applyFont="1" applyFill="1" applyBorder="1"/>
    <xf numFmtId="4" fontId="94" fillId="3" borderId="1" xfId="0" applyNumberFormat="1" applyFont="1" applyFill="1" applyBorder="1"/>
    <xf numFmtId="0" fontId="144" fillId="0" borderId="0" xfId="107" applyFont="1"/>
    <xf numFmtId="0" fontId="93" fillId="0" borderId="0" xfId="0" applyFont="1"/>
    <xf numFmtId="0" fontId="143" fillId="3" borderId="1" xfId="15" applyFont="1" applyFill="1" applyBorder="1" applyAlignment="1">
      <alignment horizontal="center" vertical="center"/>
    </xf>
    <xf numFmtId="0" fontId="94" fillId="3" borderId="2" xfId="35" applyFont="1" applyFill="1" applyBorder="1" applyAlignment="1">
      <alignment horizontal="center" vertical="center" wrapText="1"/>
    </xf>
    <xf numFmtId="0" fontId="94" fillId="3" borderId="1" xfId="35" applyFont="1" applyFill="1" applyBorder="1" applyAlignment="1">
      <alignment horizontal="center" vertical="center" wrapText="1"/>
    </xf>
    <xf numFmtId="0" fontId="144" fillId="3" borderId="155" xfId="15" applyFont="1" applyFill="1" applyBorder="1"/>
    <xf numFmtId="0" fontId="144" fillId="0" borderId="0" xfId="35" applyFont="1" applyAlignment="1">
      <alignment horizontal="center"/>
    </xf>
    <xf numFmtId="4" fontId="93" fillId="0" borderId="7" xfId="0" applyNumberFormat="1" applyFont="1" applyBorder="1" applyAlignment="1">
      <alignment vertical="top"/>
    </xf>
    <xf numFmtId="0" fontId="144" fillId="3" borderId="156" xfId="15" applyFont="1" applyFill="1" applyBorder="1"/>
    <xf numFmtId="4" fontId="93" fillId="0" borderId="8" xfId="0" applyNumberFormat="1" applyFont="1" applyBorder="1" applyAlignment="1">
      <alignment vertical="top"/>
    </xf>
    <xf numFmtId="0" fontId="143" fillId="54" borderId="1" xfId="15" applyFont="1" applyFill="1" applyBorder="1" applyAlignment="1">
      <alignment vertical="center"/>
    </xf>
    <xf numFmtId="3" fontId="94" fillId="54" borderId="2" xfId="35" applyNumberFormat="1" applyFont="1" applyFill="1" applyBorder="1" applyAlignment="1">
      <alignment horizontal="center" vertical="center"/>
    </xf>
    <xf numFmtId="4" fontId="94" fillId="54" borderId="1" xfId="0" applyNumberFormat="1" applyFont="1" applyFill="1" applyBorder="1"/>
    <xf numFmtId="0" fontId="94" fillId="3" borderId="1" xfId="0" applyFont="1" applyFill="1" applyBorder="1" applyAlignment="1">
      <alignment horizontal="center" vertical="center" wrapText="1"/>
    </xf>
    <xf numFmtId="0" fontId="94" fillId="3" borderId="4" xfId="0" applyFont="1" applyFill="1" applyBorder="1" applyAlignment="1">
      <alignment horizontal="center" vertical="center" wrapText="1"/>
    </xf>
    <xf numFmtId="0" fontId="94" fillId="3" borderId="11" xfId="0" applyFont="1" applyFill="1" applyBorder="1"/>
    <xf numFmtId="0" fontId="74" fillId="0" borderId="7" xfId="0" applyFont="1" applyBorder="1" applyAlignment="1">
      <alignment horizontal="center" vertical="center"/>
    </xf>
    <xf numFmtId="0" fontId="93" fillId="0" borderId="7" xfId="0" applyFont="1" applyFill="1" applyBorder="1" applyAlignment="1">
      <alignment horizontal="center" vertical="center"/>
    </xf>
    <xf numFmtId="0" fontId="93" fillId="0" borderId="7" xfId="0" applyFont="1" applyFill="1" applyBorder="1" applyAlignment="1">
      <alignment horizontal="center"/>
    </xf>
    <xf numFmtId="0" fontId="94" fillId="3" borderId="10" xfId="0" applyFont="1" applyFill="1" applyBorder="1"/>
    <xf numFmtId="0" fontId="74" fillId="0" borderId="8" xfId="0" applyFont="1" applyBorder="1" applyAlignment="1">
      <alignment horizontal="center" vertical="center"/>
    </xf>
    <xf numFmtId="0" fontId="93" fillId="0" borderId="8" xfId="0" applyFont="1" applyFill="1" applyBorder="1" applyAlignment="1">
      <alignment horizontal="center" vertical="center"/>
    </xf>
    <xf numFmtId="0" fontId="93" fillId="0" borderId="8" xfId="0" applyFont="1" applyFill="1" applyBorder="1" applyAlignment="1">
      <alignment horizontal="center"/>
    </xf>
    <xf numFmtId="0" fontId="74" fillId="0" borderId="5" xfId="0" applyFont="1" applyBorder="1" applyAlignment="1">
      <alignment horizontal="center" vertical="center"/>
    </xf>
    <xf numFmtId="0" fontId="93" fillId="0" borderId="5" xfId="0" applyFont="1" applyFill="1" applyBorder="1" applyAlignment="1">
      <alignment horizontal="center"/>
    </xf>
    <xf numFmtId="0" fontId="94" fillId="3" borderId="122" xfId="0" applyFont="1" applyFill="1" applyBorder="1"/>
    <xf numFmtId="0" fontId="94" fillId="0" borderId="1" xfId="0" applyFont="1" applyFill="1" applyBorder="1" applyAlignment="1">
      <alignment horizontal="center"/>
    </xf>
    <xf numFmtId="3" fontId="94" fillId="0" borderId="1" xfId="0" applyNumberFormat="1" applyFont="1" applyFill="1" applyBorder="1" applyAlignment="1">
      <alignment horizontal="center"/>
    </xf>
    <xf numFmtId="0" fontId="96" fillId="3" borderId="43" xfId="0" applyFont="1" applyFill="1" applyBorder="1" applyAlignment="1">
      <alignment horizontal="center" vertical="center"/>
    </xf>
    <xf numFmtId="0" fontId="96" fillId="3" borderId="62" xfId="0" applyFont="1" applyFill="1" applyBorder="1" applyAlignment="1">
      <alignment horizontal="center" vertical="center"/>
    </xf>
    <xf numFmtId="0" fontId="96" fillId="3" borderId="29" xfId="0" applyFont="1" applyFill="1" applyBorder="1" applyAlignment="1">
      <alignment horizontal="center" vertical="center"/>
    </xf>
    <xf numFmtId="0" fontId="93" fillId="0" borderId="8" xfId="0" applyFont="1" applyBorder="1" applyAlignment="1">
      <alignment horizontal="justify" vertical="center" wrapText="1"/>
    </xf>
    <xf numFmtId="0" fontId="93" fillId="0" borderId="13" xfId="0" applyFont="1" applyBorder="1" applyAlignment="1">
      <alignment horizontal="center" vertical="center" wrapText="1"/>
    </xf>
    <xf numFmtId="0" fontId="94" fillId="20" borderId="8" xfId="0" applyFont="1" applyFill="1" applyBorder="1" applyAlignment="1">
      <alignment horizontal="justify" vertical="center" wrapText="1"/>
    </xf>
    <xf numFmtId="0" fontId="94" fillId="20" borderId="13" xfId="0" applyFont="1" applyFill="1" applyBorder="1" applyAlignment="1">
      <alignment horizontal="center" vertical="center" wrapText="1"/>
    </xf>
    <xf numFmtId="0" fontId="96" fillId="3" borderId="130" xfId="0" applyFont="1" applyFill="1" applyBorder="1" applyAlignment="1">
      <alignment horizontal="center" vertical="center"/>
    </xf>
    <xf numFmtId="0" fontId="94" fillId="3" borderId="131" xfId="0" applyFont="1" applyFill="1" applyBorder="1" applyAlignment="1">
      <alignment horizontal="center" vertical="center" wrapText="1"/>
    </xf>
    <xf numFmtId="0" fontId="94" fillId="3" borderId="132" xfId="0" applyFont="1" applyFill="1" applyBorder="1" applyAlignment="1">
      <alignment horizontal="center" vertical="center" wrapText="1"/>
    </xf>
    <xf numFmtId="0" fontId="93" fillId="0" borderId="5" xfId="0" applyFont="1" applyBorder="1" applyAlignment="1">
      <alignment horizontal="justify" vertical="center" wrapText="1"/>
    </xf>
    <xf numFmtId="0" fontId="93" fillId="0" borderId="12" xfId="0" applyFont="1" applyBorder="1" applyAlignment="1">
      <alignment horizontal="center" vertical="center" wrapText="1"/>
    </xf>
    <xf numFmtId="0" fontId="123" fillId="3" borderId="34" xfId="129" applyFont="1" applyFill="1" applyBorder="1" applyAlignment="1">
      <alignment vertical="center" wrapText="1"/>
    </xf>
    <xf numFmtId="0" fontId="146" fillId="0" borderId="65" xfId="129" applyFont="1" applyBorder="1" applyAlignment="1">
      <alignment vertical="center" wrapText="1"/>
    </xf>
    <xf numFmtId="0" fontId="146" fillId="0" borderId="41" xfId="129" applyFont="1" applyBorder="1" applyAlignment="1">
      <alignment horizontal="center" vertical="center" wrapText="1"/>
    </xf>
    <xf numFmtId="0" fontId="123" fillId="3" borderId="166" xfId="129" applyFont="1" applyFill="1" applyBorder="1" applyAlignment="1">
      <alignment vertical="center" wrapText="1"/>
    </xf>
    <xf numFmtId="0" fontId="146" fillId="0" borderId="164" xfId="129" applyFont="1" applyBorder="1" applyAlignment="1">
      <alignment vertical="center" wrapText="1"/>
    </xf>
    <xf numFmtId="0" fontId="146" fillId="0" borderId="167" xfId="129" applyFont="1" applyBorder="1" applyAlignment="1">
      <alignment horizontal="center" vertical="center" wrapText="1"/>
    </xf>
    <xf numFmtId="0" fontId="123" fillId="3" borderId="168" xfId="129" applyFont="1" applyFill="1" applyBorder="1" applyAlignment="1">
      <alignment vertical="center" wrapText="1"/>
    </xf>
    <xf numFmtId="0" fontId="146" fillId="0" borderId="169" xfId="129" applyFont="1" applyBorder="1" applyAlignment="1">
      <alignment vertical="center" wrapText="1"/>
    </xf>
    <xf numFmtId="0" fontId="146" fillId="0" borderId="170" xfId="129" applyFont="1" applyBorder="1" applyAlignment="1">
      <alignment horizontal="center" vertical="center" wrapText="1"/>
    </xf>
    <xf numFmtId="0" fontId="94" fillId="3" borderId="7" xfId="35" applyFont="1" applyFill="1" applyBorder="1" applyAlignment="1">
      <alignment horizontal="center" vertical="center" wrapText="1"/>
    </xf>
    <xf numFmtId="0" fontId="144" fillId="0" borderId="7" xfId="35" applyFont="1" applyBorder="1" applyAlignment="1">
      <alignment horizontal="center"/>
    </xf>
    <xf numFmtId="4" fontId="93" fillId="0" borderId="7" xfId="134" applyNumberFormat="1" applyFont="1" applyBorder="1" applyAlignment="1">
      <alignment vertical="top"/>
    </xf>
    <xf numFmtId="0" fontId="144" fillId="0" borderId="8" xfId="35" applyFont="1" applyBorder="1" applyAlignment="1">
      <alignment horizontal="center"/>
    </xf>
    <xf numFmtId="4" fontId="93" fillId="0" borderId="8" xfId="134" applyNumberFormat="1" applyFont="1" applyBorder="1" applyAlignment="1">
      <alignment vertical="top"/>
    </xf>
    <xf numFmtId="0" fontId="144" fillId="0" borderId="5" xfId="35" applyFont="1" applyBorder="1" applyAlignment="1">
      <alignment horizontal="center"/>
    </xf>
    <xf numFmtId="4" fontId="93" fillId="0" borderId="5" xfId="134" applyNumberFormat="1" applyFont="1" applyBorder="1" applyAlignment="1">
      <alignment vertical="top"/>
    </xf>
    <xf numFmtId="3" fontId="94" fillId="54" borderId="9" xfId="35" applyNumberFormat="1" applyFont="1" applyFill="1" applyBorder="1" applyAlignment="1">
      <alignment horizontal="center" vertical="center"/>
    </xf>
    <xf numFmtId="4" fontId="94" fillId="54" borderId="9" xfId="134" applyNumberFormat="1" applyFont="1" applyFill="1" applyBorder="1"/>
    <xf numFmtId="0" fontId="96" fillId="0" borderId="0" xfId="129" applyFont="1" applyBorder="1" applyAlignment="1">
      <alignment vertical="center"/>
    </xf>
    <xf numFmtId="0" fontId="143" fillId="60" borderId="1" xfId="129" applyFont="1" applyFill="1" applyBorder="1" applyAlignment="1">
      <alignment horizontal="center" vertical="center"/>
    </xf>
    <xf numFmtId="0" fontId="120" fillId="60" borderId="63" xfId="129" applyFont="1" applyFill="1" applyBorder="1" applyAlignment="1">
      <alignment horizontal="center" vertical="center" wrapText="1"/>
    </xf>
    <xf numFmtId="0" fontId="94" fillId="61" borderId="103" xfId="129" applyFont="1" applyFill="1" applyBorder="1" applyAlignment="1">
      <alignment horizontal="center" vertical="center"/>
    </xf>
    <xf numFmtId="0" fontId="94" fillId="61" borderId="64" xfId="129" applyFont="1" applyFill="1" applyBorder="1" applyAlignment="1">
      <alignment horizontal="center" vertical="center"/>
    </xf>
    <xf numFmtId="0" fontId="146" fillId="58" borderId="15" xfId="129" applyFont="1" applyFill="1" applyBorder="1" applyAlignment="1">
      <alignment wrapText="1"/>
    </xf>
    <xf numFmtId="3" fontId="146" fillId="0" borderId="62" xfId="129" applyNumberFormat="1" applyFont="1" applyBorder="1" applyAlignment="1">
      <alignment horizontal="right" vertical="center"/>
    </xf>
    <xf numFmtId="3" fontId="146" fillId="0" borderId="61" xfId="129" applyNumberFormat="1" applyFont="1" applyBorder="1" applyAlignment="1">
      <alignment horizontal="right" vertical="center"/>
    </xf>
    <xf numFmtId="3" fontId="146" fillId="0" borderId="61" xfId="129" applyNumberFormat="1" applyFont="1" applyBorder="1"/>
    <xf numFmtId="3" fontId="146" fillId="0" borderId="181" xfId="129" applyNumberFormat="1" applyFont="1" applyBorder="1" applyAlignment="1">
      <alignment horizontal="right" vertical="center"/>
    </xf>
    <xf numFmtId="0" fontId="146" fillId="59" borderId="15" xfId="129" applyFont="1" applyFill="1" applyBorder="1" applyAlignment="1">
      <alignment wrapText="1"/>
    </xf>
    <xf numFmtId="3" fontId="146" fillId="0" borderId="165" xfId="129" applyNumberFormat="1" applyFont="1" applyBorder="1" applyAlignment="1">
      <alignment horizontal="right" vertical="center"/>
    </xf>
    <xf numFmtId="3" fontId="144" fillId="0" borderId="165" xfId="129" applyNumberFormat="1" applyFont="1" applyBorder="1" applyAlignment="1">
      <alignment horizontal="right" vertical="center"/>
    </xf>
    <xf numFmtId="0" fontId="146" fillId="59" borderId="8" xfId="129" applyFont="1" applyFill="1" applyBorder="1" applyAlignment="1">
      <alignment wrapText="1"/>
    </xf>
    <xf numFmtId="3" fontId="146" fillId="57" borderId="183" xfId="129" applyNumberFormat="1" applyFont="1" applyFill="1" applyBorder="1" applyAlignment="1">
      <alignment horizontal="right" vertical="center"/>
    </xf>
    <xf numFmtId="3" fontId="146" fillId="57" borderId="180" xfId="129" applyNumberFormat="1" applyFont="1" applyFill="1" applyBorder="1" applyAlignment="1">
      <alignment horizontal="right" vertical="center"/>
    </xf>
    <xf numFmtId="3" fontId="146" fillId="0" borderId="180" xfId="129" applyNumberFormat="1" applyFont="1" applyBorder="1"/>
    <xf numFmtId="3" fontId="146" fillId="57" borderId="182" xfId="129" applyNumberFormat="1" applyFont="1" applyFill="1" applyBorder="1" applyAlignment="1">
      <alignment horizontal="right" vertical="center"/>
    </xf>
    <xf numFmtId="3" fontId="120" fillId="60" borderId="63" xfId="129" applyNumberFormat="1" applyFont="1" applyFill="1" applyBorder="1" applyAlignment="1">
      <alignment horizontal="right" vertical="center" wrapText="1"/>
    </xf>
    <xf numFmtId="3" fontId="94" fillId="61" borderId="103" xfId="129" applyNumberFormat="1" applyFont="1" applyFill="1" applyBorder="1" applyAlignment="1">
      <alignment horizontal="right" vertical="center"/>
    </xf>
    <xf numFmtId="3" fontId="94" fillId="61" borderId="64" xfId="129" applyNumberFormat="1" applyFont="1" applyFill="1" applyBorder="1" applyAlignment="1">
      <alignment horizontal="right" vertical="center"/>
    </xf>
    <xf numFmtId="0" fontId="94" fillId="61" borderId="69" xfId="129" applyFont="1" applyFill="1" applyBorder="1" applyAlignment="1">
      <alignment horizontal="center" vertical="center"/>
    </xf>
    <xf numFmtId="3" fontId="146" fillId="0" borderId="17" xfId="129" applyNumberFormat="1" applyFont="1" applyBorder="1" applyAlignment="1">
      <alignment horizontal="right" vertical="center"/>
    </xf>
    <xf numFmtId="3" fontId="120" fillId="60" borderId="15" xfId="129" applyNumberFormat="1" applyFont="1" applyFill="1" applyBorder="1" applyAlignment="1">
      <alignment horizontal="right" vertical="center" wrapText="1"/>
    </xf>
    <xf numFmtId="3" fontId="146" fillId="0" borderId="184" xfId="129" applyNumberFormat="1" applyFont="1" applyBorder="1" applyAlignment="1">
      <alignment horizontal="right" vertical="center"/>
    </xf>
    <xf numFmtId="3" fontId="120" fillId="60" borderId="179" xfId="129" applyNumberFormat="1" applyFont="1" applyFill="1" applyBorder="1" applyAlignment="1">
      <alignment horizontal="right" vertical="center" wrapText="1"/>
    </xf>
    <xf numFmtId="3" fontId="144" fillId="0" borderId="184" xfId="129" applyNumberFormat="1" applyFont="1" applyBorder="1" applyAlignment="1">
      <alignment horizontal="right" vertical="center"/>
    </xf>
    <xf numFmtId="3" fontId="146" fillId="57" borderId="185" xfId="129" applyNumberFormat="1" applyFont="1" applyFill="1" applyBorder="1" applyAlignment="1">
      <alignment horizontal="right" vertical="center"/>
    </xf>
    <xf numFmtId="3" fontId="120" fillId="60" borderId="176" xfId="129" applyNumberFormat="1" applyFont="1" applyFill="1" applyBorder="1" applyAlignment="1">
      <alignment horizontal="right" vertical="center" wrapText="1"/>
    </xf>
    <xf numFmtId="3" fontId="94" fillId="61" borderId="69" xfId="129" applyNumberFormat="1" applyFont="1" applyFill="1" applyBorder="1" applyAlignment="1">
      <alignment horizontal="right" vertical="center"/>
    </xf>
    <xf numFmtId="3" fontId="143" fillId="60" borderId="1" xfId="129" applyNumberFormat="1" applyFont="1" applyFill="1" applyBorder="1" applyAlignment="1">
      <alignment horizontal="right" vertical="center"/>
    </xf>
    <xf numFmtId="0" fontId="143" fillId="60" borderId="1" xfId="129" applyFont="1" applyFill="1" applyBorder="1" applyAlignment="1">
      <alignment horizontal="center" vertical="center" wrapText="1"/>
    </xf>
    <xf numFmtId="3" fontId="146" fillId="0" borderId="29" xfId="129" applyNumberFormat="1" applyFont="1" applyBorder="1" applyAlignment="1">
      <alignment horizontal="right" vertical="center"/>
    </xf>
    <xf numFmtId="3" fontId="146" fillId="0" borderId="186" xfId="129" applyNumberFormat="1" applyFont="1" applyBorder="1" applyAlignment="1">
      <alignment horizontal="right" vertical="center"/>
    </xf>
    <xf numFmtId="3" fontId="144" fillId="0" borderId="186" xfId="129" applyNumberFormat="1" applyFont="1" applyBorder="1" applyAlignment="1">
      <alignment horizontal="right" vertical="center"/>
    </xf>
    <xf numFmtId="3" fontId="146" fillId="57" borderId="177" xfId="129" applyNumberFormat="1" applyFont="1" applyFill="1" applyBorder="1" applyAlignment="1">
      <alignment horizontal="right" vertical="center"/>
    </xf>
    <xf numFmtId="0" fontId="146" fillId="59" borderId="5" xfId="129" applyFont="1" applyFill="1" applyBorder="1" applyAlignment="1">
      <alignment wrapText="1"/>
    </xf>
    <xf numFmtId="3" fontId="146" fillId="0" borderId="174" xfId="129" applyNumberFormat="1" applyFont="1" applyBorder="1" applyAlignment="1">
      <alignment horizontal="right" vertical="center"/>
    </xf>
    <xf numFmtId="0" fontId="120" fillId="60" borderId="62" xfId="129" applyFont="1" applyFill="1" applyBorder="1" applyAlignment="1">
      <alignment horizontal="center" vertical="center" wrapText="1"/>
    </xf>
    <xf numFmtId="0" fontId="94" fillId="61" borderId="61" xfId="129" applyFont="1" applyFill="1" applyBorder="1" applyAlignment="1">
      <alignment horizontal="center" vertical="center"/>
    </xf>
    <xf numFmtId="0" fontId="94" fillId="61" borderId="181" xfId="129" applyFont="1" applyFill="1" applyBorder="1" applyAlignment="1">
      <alignment horizontal="center" vertical="center"/>
    </xf>
    <xf numFmtId="3" fontId="146" fillId="0" borderId="173" xfId="129" applyNumberFormat="1" applyFont="1" applyBorder="1" applyAlignment="1">
      <alignment horizontal="right" vertical="center"/>
    </xf>
    <xf numFmtId="3" fontId="146" fillId="0" borderId="169" xfId="129" applyNumberFormat="1" applyFont="1" applyBorder="1" applyAlignment="1">
      <alignment horizontal="right" vertical="center"/>
    </xf>
    <xf numFmtId="3" fontId="146" fillId="0" borderId="170" xfId="129" applyNumberFormat="1" applyFont="1" applyBorder="1" applyAlignment="1">
      <alignment horizontal="right" vertical="center"/>
    </xf>
    <xf numFmtId="0" fontId="143" fillId="3" borderId="1" xfId="10" applyFont="1" applyFill="1" applyBorder="1" applyAlignment="1">
      <alignment horizontal="center" vertical="center"/>
    </xf>
    <xf numFmtId="4" fontId="143" fillId="3" borderId="3" xfId="10" applyNumberFormat="1" applyFont="1" applyFill="1" applyBorder="1" applyAlignment="1">
      <alignment horizontal="center" vertical="center" wrapText="1"/>
    </xf>
    <xf numFmtId="4" fontId="143" fillId="3" borderId="1" xfId="10" applyNumberFormat="1" applyFont="1" applyFill="1" applyBorder="1" applyAlignment="1">
      <alignment horizontal="center" vertical="center" wrapText="1"/>
    </xf>
    <xf numFmtId="4" fontId="143" fillId="3" borderId="4" xfId="10" applyNumberFormat="1" applyFont="1" applyFill="1" applyBorder="1" applyAlignment="1">
      <alignment horizontal="center" vertical="center" wrapText="1"/>
    </xf>
    <xf numFmtId="0" fontId="144" fillId="3" borderId="8" xfId="10" applyFont="1" applyFill="1" applyBorder="1" applyAlignment="1">
      <alignment horizontal="left"/>
    </xf>
    <xf numFmtId="4" fontId="74" fillId="0" borderId="0" xfId="0" applyNumberFormat="1" applyFont="1" applyBorder="1"/>
    <xf numFmtId="4" fontId="57" fillId="0" borderId="7" xfId="0" applyNumberFormat="1" applyFont="1" applyBorder="1"/>
    <xf numFmtId="4" fontId="57" fillId="0" borderId="0" xfId="0" applyNumberFormat="1" applyFont="1" applyBorder="1"/>
    <xf numFmtId="165" fontId="57" fillId="0" borderId="7" xfId="0" applyNumberFormat="1" applyFont="1" applyBorder="1"/>
    <xf numFmtId="0" fontId="144" fillId="3" borderId="8" xfId="10" applyFont="1" applyFill="1" applyBorder="1" applyAlignment="1">
      <alignment horizontal="left" indent="1"/>
    </xf>
    <xf numFmtId="4" fontId="57" fillId="0" borderId="8" xfId="0" applyNumberFormat="1" applyFont="1" applyBorder="1"/>
    <xf numFmtId="165" fontId="57" fillId="0" borderId="8" xfId="0" applyNumberFormat="1" applyFont="1" applyBorder="1"/>
    <xf numFmtId="0" fontId="143" fillId="3" borderId="1" xfId="10" applyFont="1" applyFill="1" applyBorder="1" applyAlignment="1">
      <alignment horizontal="left" indent="1"/>
    </xf>
    <xf numFmtId="165" fontId="143" fillId="0" borderId="1" xfId="10" applyNumberFormat="1" applyFont="1" applyBorder="1" applyAlignment="1"/>
    <xf numFmtId="165" fontId="143" fillId="0" borderId="1" xfId="10" applyNumberFormat="1" applyFont="1" applyBorder="1" applyAlignment="1">
      <alignment horizontal="right"/>
    </xf>
    <xf numFmtId="0" fontId="143" fillId="3" borderId="5" xfId="10" applyFont="1" applyFill="1" applyBorder="1" applyAlignment="1">
      <alignment horizontal="center" vertical="center"/>
    </xf>
    <xf numFmtId="4" fontId="143" fillId="3" borderId="6" xfId="10" applyNumberFormat="1" applyFont="1" applyFill="1" applyBorder="1" applyAlignment="1">
      <alignment horizontal="center" vertical="center" wrapText="1"/>
    </xf>
    <xf numFmtId="4" fontId="143" fillId="3" borderId="5" xfId="10" applyNumberFormat="1" applyFont="1" applyFill="1" applyBorder="1" applyAlignment="1">
      <alignment horizontal="center" vertical="center" wrapText="1"/>
    </xf>
    <xf numFmtId="4" fontId="143" fillId="3" borderId="12" xfId="10" applyNumberFormat="1" applyFont="1" applyFill="1" applyBorder="1" applyAlignment="1">
      <alignment horizontal="center" vertical="center" wrapText="1"/>
    </xf>
    <xf numFmtId="168" fontId="144" fillId="0" borderId="0" xfId="10" applyNumberFormat="1" applyFont="1" applyAlignment="1">
      <alignment horizontal="right" indent="1"/>
    </xf>
    <xf numFmtId="168" fontId="144" fillId="0" borderId="7" xfId="10" applyNumberFormat="1" applyFont="1" applyBorder="1" applyAlignment="1">
      <alignment horizontal="right" indent="1"/>
    </xf>
    <xf numFmtId="168" fontId="144" fillId="0" borderId="8" xfId="10" applyNumberFormat="1" applyFont="1" applyBorder="1" applyAlignment="1">
      <alignment horizontal="right" indent="1"/>
    </xf>
    <xf numFmtId="168" fontId="144" fillId="0" borderId="13" xfId="10" applyNumberFormat="1" applyFont="1" applyBorder="1" applyAlignment="1">
      <alignment horizontal="right" indent="1"/>
    </xf>
    <xf numFmtId="169" fontId="144" fillId="0" borderId="13" xfId="10" applyNumberFormat="1" applyFont="1" applyBorder="1" applyAlignment="1">
      <alignment horizontal="right" indent="1"/>
    </xf>
    <xf numFmtId="168" fontId="144" fillId="0" borderId="5" xfId="10" applyNumberFormat="1" applyFont="1" applyBorder="1" applyAlignment="1">
      <alignment horizontal="right" indent="1"/>
    </xf>
    <xf numFmtId="168" fontId="143" fillId="0" borderId="1" xfId="10" applyNumberFormat="1" applyFont="1" applyBorder="1" applyAlignment="1">
      <alignment horizontal="right" indent="1"/>
    </xf>
    <xf numFmtId="169" fontId="143" fillId="0" borderId="1" xfId="10" applyNumberFormat="1" applyFont="1" applyBorder="1" applyAlignment="1">
      <alignment horizontal="right" indent="1"/>
    </xf>
    <xf numFmtId="0" fontId="143" fillId="3" borderId="2" xfId="11" applyFont="1" applyFill="1" applyBorder="1" applyAlignment="1">
      <alignment horizontal="center" vertical="center" wrapText="1"/>
    </xf>
    <xf numFmtId="0" fontId="143" fillId="3" borderId="1" xfId="11" applyFont="1" applyFill="1" applyBorder="1" applyAlignment="1">
      <alignment horizontal="center" vertical="center" wrapText="1"/>
    </xf>
    <xf numFmtId="0" fontId="143" fillId="3" borderId="3" xfId="11" applyFont="1" applyFill="1" applyBorder="1" applyAlignment="1">
      <alignment horizontal="center" vertical="center" wrapText="1"/>
    </xf>
    <xf numFmtId="0" fontId="144" fillId="3" borderId="10" xfId="11" applyFont="1" applyFill="1" applyBorder="1" applyAlignment="1">
      <alignment horizontal="left" indent="1"/>
    </xf>
    <xf numFmtId="165" fontId="144" fillId="0" borderId="8" xfId="11" applyNumberFormat="1" applyFont="1" applyBorder="1" applyAlignment="1">
      <alignment horizontal="right"/>
    </xf>
    <xf numFmtId="165" fontId="144" fillId="0" borderId="0" xfId="11" applyNumberFormat="1" applyFont="1" applyAlignment="1">
      <alignment horizontal="right"/>
    </xf>
    <xf numFmtId="0" fontId="143" fillId="3" borderId="1" xfId="11" applyFont="1" applyFill="1" applyBorder="1" applyAlignment="1">
      <alignment horizontal="left" indent="1"/>
    </xf>
    <xf numFmtId="165" fontId="143" fillId="0" borderId="1" xfId="11" applyNumberFormat="1" applyFont="1" applyBorder="1" applyAlignment="1">
      <alignment horizontal="right"/>
    </xf>
    <xf numFmtId="0" fontId="74" fillId="0" borderId="0" xfId="0" applyFont="1" applyFill="1"/>
    <xf numFmtId="0" fontId="145" fillId="0" borderId="0" xfId="11" applyFont="1"/>
    <xf numFmtId="0" fontId="144" fillId="3" borderId="8" xfId="11" applyFont="1" applyFill="1" applyBorder="1" applyAlignment="1">
      <alignment horizontal="left" indent="1"/>
    </xf>
    <xf numFmtId="3" fontId="144" fillId="0" borderId="8" xfId="11" applyNumberFormat="1" applyFont="1" applyFill="1" applyBorder="1" applyAlignment="1">
      <alignment horizontal="right" indent="1"/>
    </xf>
    <xf numFmtId="3" fontId="144" fillId="0" borderId="0" xfId="11" applyNumberFormat="1" applyFont="1" applyFill="1" applyBorder="1" applyAlignment="1">
      <alignment horizontal="right" indent="1"/>
    </xf>
    <xf numFmtId="3" fontId="144" fillId="0" borderId="7" xfId="11" applyNumberFormat="1" applyFont="1" applyFill="1" applyBorder="1" applyAlignment="1">
      <alignment horizontal="right" indent="1"/>
    </xf>
    <xf numFmtId="3" fontId="144" fillId="0" borderId="9" xfId="124" applyNumberFormat="1" applyFont="1" applyBorder="1" applyAlignment="1">
      <alignment horizontal="right" indent="1"/>
    </xf>
    <xf numFmtId="3" fontId="143" fillId="0" borderId="1" xfId="11" applyNumberFormat="1" applyFont="1" applyFill="1" applyBorder="1" applyAlignment="1">
      <alignment horizontal="right" indent="1"/>
    </xf>
    <xf numFmtId="0" fontId="145" fillId="0" borderId="0" xfId="11" applyFont="1" applyFill="1" applyBorder="1"/>
    <xf numFmtId="0" fontId="143" fillId="3" borderId="5" xfId="11" applyFont="1" applyFill="1" applyBorder="1" applyAlignment="1">
      <alignment horizontal="center" vertical="center" wrapText="1"/>
    </xf>
    <xf numFmtId="0" fontId="143" fillId="3" borderId="6" xfId="11" applyFont="1" applyFill="1" applyBorder="1" applyAlignment="1">
      <alignment horizontal="center" vertical="center" wrapText="1"/>
    </xf>
    <xf numFmtId="165" fontId="144" fillId="0" borderId="8" xfId="11" applyNumberFormat="1" applyFont="1" applyBorder="1" applyAlignment="1">
      <alignment horizontal="right" indent="1"/>
    </xf>
    <xf numFmtId="165" fontId="144" fillId="0" borderId="7" xfId="11" applyNumberFormat="1" applyFont="1" applyBorder="1" applyAlignment="1">
      <alignment horizontal="right" indent="1"/>
    </xf>
    <xf numFmtId="165" fontId="144" fillId="0" borderId="0" xfId="11" applyNumberFormat="1" applyFont="1" applyAlignment="1">
      <alignment horizontal="right" indent="1"/>
    </xf>
    <xf numFmtId="3" fontId="144" fillId="0" borderId="8" xfId="11" applyNumberFormat="1" applyFont="1" applyBorder="1" applyAlignment="1">
      <alignment horizontal="right" indent="1"/>
    </xf>
    <xf numFmtId="3" fontId="144" fillId="0" borderId="0" xfId="11" applyNumberFormat="1" applyFont="1" applyAlignment="1">
      <alignment horizontal="right" indent="1"/>
    </xf>
    <xf numFmtId="3" fontId="144" fillId="0" borderId="5" xfId="11" applyNumberFormat="1" applyFont="1" applyBorder="1" applyAlignment="1">
      <alignment horizontal="right" indent="1"/>
    </xf>
    <xf numFmtId="0" fontId="143" fillId="3" borderId="2" xfId="11" applyFont="1" applyFill="1" applyBorder="1" applyAlignment="1">
      <alignment horizontal="left" indent="1"/>
    </xf>
    <xf numFmtId="165" fontId="143" fillId="0" borderId="1" xfId="11" applyNumberFormat="1" applyFont="1" applyBorder="1" applyAlignment="1">
      <alignment horizontal="right" indent="1"/>
    </xf>
    <xf numFmtId="0" fontId="74" fillId="0" borderId="0" xfId="0" applyFont="1"/>
    <xf numFmtId="3" fontId="144" fillId="0" borderId="0" xfId="11" applyNumberFormat="1" applyFont="1" applyBorder="1" applyAlignment="1">
      <alignment horizontal="right" indent="1"/>
    </xf>
    <xf numFmtId="3" fontId="144" fillId="0" borderId="1" xfId="11" applyNumberFormat="1" applyFont="1" applyBorder="1" applyAlignment="1">
      <alignment horizontal="right" indent="1"/>
    </xf>
    <xf numFmtId="3" fontId="144" fillId="0" borderId="3" xfId="11" applyNumberFormat="1" applyFont="1" applyBorder="1" applyAlignment="1">
      <alignment horizontal="right" indent="1"/>
    </xf>
    <xf numFmtId="0" fontId="143" fillId="3" borderId="4" xfId="11" applyFont="1" applyFill="1" applyBorder="1" applyAlignment="1">
      <alignment horizontal="center" vertical="center" wrapText="1"/>
    </xf>
    <xf numFmtId="3" fontId="144" fillId="0" borderId="10" xfId="11" applyNumberFormat="1" applyFont="1" applyFill="1" applyBorder="1" applyAlignment="1">
      <alignment horizontal="right" indent="1"/>
    </xf>
    <xf numFmtId="165" fontId="143" fillId="0" borderId="3" xfId="11" applyNumberFormat="1" applyFont="1" applyBorder="1" applyAlignment="1">
      <alignment horizontal="right" indent="1"/>
    </xf>
    <xf numFmtId="3" fontId="143" fillId="0" borderId="2" xfId="11" applyNumberFormat="1" applyFont="1" applyFill="1" applyBorder="1" applyAlignment="1">
      <alignment horizontal="right" indent="1"/>
    </xf>
    <xf numFmtId="0" fontId="143" fillId="3" borderId="0" xfId="11" applyFont="1" applyFill="1" applyAlignment="1">
      <alignment vertical="center" wrapText="1"/>
    </xf>
    <xf numFmtId="0" fontId="143" fillId="3" borderId="69" xfId="11" applyFont="1" applyFill="1" applyBorder="1" applyAlignment="1">
      <alignment horizontal="center" vertical="center" wrapText="1"/>
    </xf>
    <xf numFmtId="0" fontId="143" fillId="3" borderId="70" xfId="11" applyFont="1" applyFill="1" applyBorder="1" applyAlignment="1">
      <alignment horizontal="center" vertical="center" wrapText="1"/>
    </xf>
    <xf numFmtId="0" fontId="143" fillId="3" borderId="71" xfId="11" applyFont="1" applyFill="1" applyBorder="1" applyAlignment="1">
      <alignment horizontal="center" vertical="center" wrapText="1"/>
    </xf>
    <xf numFmtId="165" fontId="144" fillId="0" borderId="22" xfId="11" applyNumberFormat="1" applyFont="1" applyBorder="1" applyAlignment="1">
      <alignment horizontal="right" indent="1"/>
    </xf>
    <xf numFmtId="165" fontId="144" fillId="0" borderId="72" xfId="11" applyNumberFormat="1" applyFont="1" applyBorder="1" applyAlignment="1">
      <alignment horizontal="right" indent="1"/>
    </xf>
    <xf numFmtId="165" fontId="144" fillId="0" borderId="73" xfId="11" applyNumberFormat="1" applyFont="1" applyBorder="1" applyAlignment="1">
      <alignment horizontal="right" indent="1"/>
    </xf>
    <xf numFmtId="165" fontId="144" fillId="0" borderId="10" xfId="11" applyNumberFormat="1" applyFont="1" applyBorder="1" applyAlignment="1">
      <alignment horizontal="right" indent="1"/>
    </xf>
    <xf numFmtId="3" fontId="144" fillId="0" borderId="13" xfId="11" applyNumberFormat="1" applyFont="1" applyBorder="1" applyAlignment="1">
      <alignment horizontal="right" indent="1"/>
    </xf>
    <xf numFmtId="165" fontId="144" fillId="0" borderId="74" xfId="11" applyNumberFormat="1" applyFont="1" applyBorder="1" applyAlignment="1">
      <alignment horizontal="right" indent="1"/>
    </xf>
    <xf numFmtId="165" fontId="143" fillId="0" borderId="69" xfId="11" applyNumberFormat="1" applyFont="1" applyBorder="1" applyAlignment="1">
      <alignment horizontal="right" indent="1"/>
    </xf>
    <xf numFmtId="165" fontId="143" fillId="0" borderId="70" xfId="11" applyNumberFormat="1" applyFont="1" applyBorder="1" applyAlignment="1">
      <alignment horizontal="right" indent="1"/>
    </xf>
    <xf numFmtId="165" fontId="143" fillId="0" borderId="71" xfId="11" applyNumberFormat="1" applyFont="1" applyBorder="1" applyAlignment="1">
      <alignment horizontal="right" indent="1"/>
    </xf>
    <xf numFmtId="165" fontId="143" fillId="0" borderId="2" xfId="11" applyNumberFormat="1" applyFont="1" applyBorder="1" applyAlignment="1">
      <alignment horizontal="right" indent="1"/>
    </xf>
    <xf numFmtId="3" fontId="143" fillId="0" borderId="3" xfId="11" applyNumberFormat="1" applyFont="1" applyBorder="1" applyAlignment="1">
      <alignment horizontal="right" indent="1"/>
    </xf>
    <xf numFmtId="3" fontId="143" fillId="0" borderId="1" xfId="11" applyNumberFormat="1" applyFont="1" applyBorder="1" applyAlignment="1">
      <alignment horizontal="right" indent="1"/>
    </xf>
    <xf numFmtId="3" fontId="143" fillId="0" borderId="4" xfId="11" applyNumberFormat="1" applyFont="1" applyBorder="1" applyAlignment="1">
      <alignment horizontal="right" indent="1"/>
    </xf>
    <xf numFmtId="165" fontId="74" fillId="0" borderId="0" xfId="0" applyNumberFormat="1" applyFont="1"/>
    <xf numFmtId="0" fontId="116" fillId="0" borderId="0" xfId="10" applyFont="1">
      <alignment vertical="top"/>
    </xf>
    <xf numFmtId="4" fontId="144" fillId="0" borderId="0" xfId="10" applyNumberFormat="1" applyFont="1">
      <alignment vertical="top"/>
    </xf>
    <xf numFmtId="4" fontId="144" fillId="0" borderId="0" xfId="10" applyNumberFormat="1" applyFont="1" applyFill="1">
      <alignment vertical="top"/>
    </xf>
    <xf numFmtId="0" fontId="41" fillId="0" borderId="0" xfId="10" applyFont="1">
      <alignment vertical="top"/>
    </xf>
    <xf numFmtId="0" fontId="145" fillId="0" borderId="0" xfId="10" applyFont="1">
      <alignment vertical="top"/>
    </xf>
    <xf numFmtId="4" fontId="145" fillId="0" borderId="0" xfId="10" applyNumberFormat="1" applyFont="1" applyAlignment="1">
      <alignment horizontal="left" wrapText="1"/>
    </xf>
    <xf numFmtId="0" fontId="116" fillId="14" borderId="0" xfId="10" applyFont="1" applyFill="1" applyBorder="1" applyAlignment="1"/>
    <xf numFmtId="4" fontId="144" fillId="14" borderId="0" xfId="10" applyNumberFormat="1" applyFont="1" applyFill="1">
      <alignment vertical="top"/>
    </xf>
    <xf numFmtId="0" fontId="143" fillId="44" borderId="7" xfId="15" applyFont="1" applyFill="1" applyBorder="1"/>
    <xf numFmtId="0" fontId="143" fillId="44" borderId="8" xfId="15" applyFont="1" applyFill="1" applyBorder="1" applyAlignment="1">
      <alignment horizontal="center"/>
    </xf>
    <xf numFmtId="0" fontId="143" fillId="44" borderId="5" xfId="15" applyFont="1" applyFill="1" applyBorder="1"/>
    <xf numFmtId="0" fontId="144" fillId="0" borderId="134" xfId="15" applyFont="1" applyFill="1" applyBorder="1" applyAlignment="1">
      <alignment horizontal="left" indent="1"/>
    </xf>
    <xf numFmtId="167" fontId="144" fillId="0" borderId="66" xfId="0" applyNumberFormat="1" applyFont="1" applyFill="1" applyBorder="1" applyAlignment="1">
      <alignment horizontal="right" indent="1"/>
    </xf>
    <xf numFmtId="3" fontId="144" fillId="0" borderId="135" xfId="0" applyNumberFormat="1" applyFont="1" applyFill="1" applyBorder="1" applyAlignment="1">
      <alignment horizontal="right" indent="1"/>
    </xf>
    <xf numFmtId="4" fontId="144" fillId="0" borderId="135" xfId="118" applyNumberFormat="1" applyFont="1" applyBorder="1"/>
    <xf numFmtId="0" fontId="144" fillId="0" borderId="136" xfId="15" applyFont="1" applyFill="1" applyBorder="1" applyAlignment="1">
      <alignment horizontal="left" indent="1"/>
    </xf>
    <xf numFmtId="167" fontId="144" fillId="0" borderId="67" xfId="0" applyNumberFormat="1" applyFont="1" applyFill="1" applyBorder="1" applyAlignment="1">
      <alignment horizontal="right" indent="1"/>
    </xf>
    <xf numFmtId="3" fontId="144" fillId="0" borderId="137" xfId="0" applyNumberFormat="1" applyFont="1" applyFill="1" applyBorder="1" applyAlignment="1">
      <alignment horizontal="right" indent="1"/>
    </xf>
    <xf numFmtId="4" fontId="144" fillId="0" borderId="137" xfId="118" applyNumberFormat="1" applyFont="1" applyBorder="1"/>
    <xf numFmtId="0" fontId="144" fillId="0" borderId="138" xfId="15" applyFont="1" applyFill="1" applyBorder="1" applyAlignment="1">
      <alignment horizontal="left" indent="1"/>
    </xf>
    <xf numFmtId="167" fontId="144" fillId="0" borderId="105" xfId="0" applyNumberFormat="1" applyFont="1" applyFill="1" applyBorder="1" applyAlignment="1">
      <alignment horizontal="right" indent="1"/>
    </xf>
    <xf numFmtId="3" fontId="144" fillId="0" borderId="139" xfId="0" applyNumberFormat="1" applyFont="1" applyFill="1" applyBorder="1" applyAlignment="1">
      <alignment horizontal="right" indent="1"/>
    </xf>
    <xf numFmtId="4" fontId="144" fillId="0" borderId="139" xfId="118" applyNumberFormat="1" applyFont="1" applyBorder="1"/>
    <xf numFmtId="49" fontId="94" fillId="44" borderId="1" xfId="0" applyNumberFormat="1" applyFont="1" applyFill="1" applyBorder="1" applyAlignment="1">
      <alignment horizontal="left" indent="1"/>
    </xf>
    <xf numFmtId="3" fontId="143" fillId="44" borderId="1" xfId="0" applyNumberFormat="1" applyFont="1" applyFill="1" applyBorder="1" applyAlignment="1">
      <alignment horizontal="right" indent="1"/>
    </xf>
    <xf numFmtId="3" fontId="143" fillId="44" borderId="4" xfId="0" applyNumberFormat="1" applyFont="1" applyFill="1" applyBorder="1" applyAlignment="1">
      <alignment horizontal="right" indent="1"/>
    </xf>
    <xf numFmtId="0" fontId="143" fillId="44" borderId="1" xfId="15" applyFont="1" applyFill="1" applyBorder="1"/>
    <xf numFmtId="4" fontId="143" fillId="44" borderId="1" xfId="118" applyNumberFormat="1" applyFont="1" applyFill="1" applyBorder="1"/>
    <xf numFmtId="49" fontId="74" fillId="0" borderId="0" xfId="0" applyNumberFormat="1" applyFont="1" applyFill="1" applyBorder="1" applyAlignment="1">
      <alignment horizontal="left" indent="1"/>
    </xf>
    <xf numFmtId="49" fontId="74" fillId="0" borderId="0" xfId="0" applyNumberFormat="1" applyFont="1" applyAlignment="1">
      <alignment horizontal="left" indent="1"/>
    </xf>
    <xf numFmtId="0" fontId="144" fillId="0" borderId="0" xfId="0" applyFont="1" applyFill="1"/>
    <xf numFmtId="0" fontId="93" fillId="0" borderId="0" xfId="0" applyFont="1" applyFill="1"/>
    <xf numFmtId="164" fontId="89" fillId="0" borderId="9" xfId="127" applyNumberFormat="1" applyFont="1" applyBorder="1" applyAlignment="1">
      <alignment horizontal="right" indent="1"/>
    </xf>
    <xf numFmtId="164" fontId="89" fillId="0" borderId="6" xfId="127" applyNumberFormat="1" applyFont="1" applyBorder="1" applyAlignment="1">
      <alignment horizontal="right" indent="1"/>
    </xf>
    <xf numFmtId="164" fontId="89" fillId="0" borderId="12" xfId="127" applyNumberFormat="1" applyFont="1" applyBorder="1" applyAlignment="1">
      <alignment horizontal="right" indent="1"/>
    </xf>
    <xf numFmtId="165" fontId="89" fillId="0" borderId="1" xfId="127" applyNumberFormat="1" applyFont="1" applyBorder="1" applyAlignment="1">
      <alignment horizontal="right" indent="1"/>
    </xf>
    <xf numFmtId="165" fontId="119" fillId="0" borderId="1" xfId="127" applyNumberFormat="1" applyFont="1" applyBorder="1" applyAlignment="1">
      <alignment horizontal="right" indent="1"/>
    </xf>
    <xf numFmtId="3" fontId="93" fillId="0" borderId="125" xfId="0" applyNumberFormat="1" applyFont="1" applyBorder="1" applyAlignment="1">
      <alignment horizontal="center" vertical="center" wrapText="1"/>
    </xf>
    <xf numFmtId="0" fontId="2" fillId="0" borderId="0" xfId="138"/>
    <xf numFmtId="0" fontId="72" fillId="3" borderId="93" xfId="138" applyFont="1" applyFill="1" applyBorder="1"/>
    <xf numFmtId="0" fontId="72" fillId="3" borderId="94" xfId="138" applyFont="1" applyFill="1" applyBorder="1" applyAlignment="1">
      <alignment horizontal="center" wrapText="1"/>
    </xf>
    <xf numFmtId="0" fontId="76" fillId="0" borderId="0" xfId="138" applyFont="1"/>
    <xf numFmtId="0" fontId="148" fillId="0" borderId="0" xfId="138" applyFont="1"/>
    <xf numFmtId="0" fontId="41" fillId="0" borderId="0" xfId="138" applyFont="1"/>
    <xf numFmtId="0" fontId="82" fillId="0" borderId="0" xfId="138" applyFont="1"/>
    <xf numFmtId="0" fontId="2" fillId="0" borderId="0" xfId="138" applyFill="1"/>
    <xf numFmtId="0" fontId="79" fillId="0" borderId="0" xfId="138" applyFont="1" applyFill="1" applyAlignment="1">
      <alignment horizontal="center"/>
    </xf>
    <xf numFmtId="0" fontId="83" fillId="0" borderId="0" xfId="138" applyFont="1" applyFill="1"/>
    <xf numFmtId="0" fontId="80" fillId="0" borderId="0" xfId="138" applyFont="1" applyFill="1"/>
    <xf numFmtId="0" fontId="93" fillId="3" borderId="187" xfId="0" applyFont="1" applyFill="1" applyBorder="1" applyAlignment="1">
      <alignment horizontal="left" vertical="center" wrapText="1"/>
    </xf>
    <xf numFmtId="3" fontId="93" fillId="0" borderId="130" xfId="0" applyNumberFormat="1" applyFont="1" applyBorder="1" applyAlignment="1">
      <alignment horizontal="center" vertical="center" wrapText="1"/>
    </xf>
    <xf numFmtId="0" fontId="93" fillId="3" borderId="188" xfId="0" applyFont="1" applyFill="1" applyBorder="1" applyAlignment="1">
      <alignment horizontal="left" vertical="center" wrapText="1"/>
    </xf>
    <xf numFmtId="3" fontId="146" fillId="0" borderId="147" xfId="129" applyNumberFormat="1" applyFont="1" applyBorder="1" applyAlignment="1">
      <alignment horizontal="right" vertical="center"/>
    </xf>
    <xf numFmtId="3" fontId="146" fillId="0" borderId="189" xfId="129" applyNumberFormat="1" applyFont="1" applyBorder="1" applyAlignment="1">
      <alignment horizontal="right" vertical="center"/>
    </xf>
    <xf numFmtId="3" fontId="146" fillId="0" borderId="189" xfId="129" applyNumberFormat="1" applyFont="1" applyBorder="1"/>
    <xf numFmtId="3" fontId="146" fillId="0" borderId="190" xfId="129" applyNumberFormat="1" applyFont="1" applyBorder="1" applyAlignment="1">
      <alignment horizontal="right" vertical="center"/>
    </xf>
    <xf numFmtId="3" fontId="144" fillId="0" borderId="147" xfId="129" applyNumberFormat="1" applyFont="1" applyBorder="1" applyAlignment="1">
      <alignment horizontal="right" vertical="center"/>
    </xf>
    <xf numFmtId="3" fontId="144" fillId="0" borderId="189" xfId="129" applyNumberFormat="1" applyFont="1" applyBorder="1" applyAlignment="1">
      <alignment horizontal="right" vertical="center"/>
    </xf>
    <xf numFmtId="3" fontId="146" fillId="0" borderId="189" xfId="129" applyNumberFormat="1" applyFont="1" applyBorder="1" applyAlignment="1">
      <alignment horizontal="right"/>
    </xf>
    <xf numFmtId="3" fontId="144" fillId="0" borderId="190" xfId="129" applyNumberFormat="1" applyFont="1" applyBorder="1" applyAlignment="1">
      <alignment horizontal="right" vertical="center"/>
    </xf>
    <xf numFmtId="0" fontId="119" fillId="14" borderId="0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96" fillId="0" borderId="6" xfId="0" applyFont="1" applyBorder="1" applyAlignment="1">
      <alignment horizontal="center" vertical="center"/>
    </xf>
    <xf numFmtId="0" fontId="97" fillId="3" borderId="7" xfId="0" applyFont="1" applyFill="1" applyBorder="1" applyAlignment="1">
      <alignment horizontal="center" vertical="center"/>
    </xf>
    <xf numFmtId="0" fontId="97" fillId="3" borderId="8" xfId="0" applyFont="1" applyFill="1" applyBorder="1" applyAlignment="1">
      <alignment horizontal="center" vertical="center"/>
    </xf>
    <xf numFmtId="0" fontId="97" fillId="3" borderId="5" xfId="0" applyFont="1" applyFill="1" applyBorder="1" applyAlignment="1">
      <alignment horizontal="center" vertical="center"/>
    </xf>
    <xf numFmtId="2" fontId="97" fillId="3" borderId="7" xfId="0" applyNumberFormat="1" applyFont="1" applyFill="1" applyBorder="1" applyAlignment="1">
      <alignment horizontal="center" vertical="center" wrapText="1"/>
    </xf>
    <xf numFmtId="2" fontId="97" fillId="3" borderId="8" xfId="0" applyNumberFormat="1" applyFont="1" applyFill="1" applyBorder="1" applyAlignment="1">
      <alignment horizontal="center" vertical="center" wrapText="1"/>
    </xf>
    <xf numFmtId="2" fontId="97" fillId="3" borderId="5" xfId="0" applyNumberFormat="1" applyFont="1" applyFill="1" applyBorder="1" applyAlignment="1">
      <alignment horizontal="center" vertical="center" wrapText="1"/>
    </xf>
    <xf numFmtId="0" fontId="98" fillId="3" borderId="7" xfId="0" applyFont="1" applyFill="1" applyBorder="1" applyAlignment="1">
      <alignment horizontal="center" vertical="center" wrapText="1"/>
    </xf>
    <xf numFmtId="0" fontId="98" fillId="3" borderId="8" xfId="0" applyFont="1" applyFill="1" applyBorder="1" applyAlignment="1">
      <alignment horizontal="center" vertical="center" wrapText="1"/>
    </xf>
    <xf numFmtId="0" fontId="98" fillId="3" borderId="5" xfId="0" applyFont="1" applyFill="1" applyBorder="1" applyAlignment="1">
      <alignment horizontal="center" vertical="center" wrapText="1"/>
    </xf>
    <xf numFmtId="0" fontId="101" fillId="3" borderId="7" xfId="127" applyFont="1" applyFill="1" applyBorder="1" applyAlignment="1">
      <alignment horizontal="center" vertical="center" wrapText="1"/>
    </xf>
    <xf numFmtId="0" fontId="101" fillId="3" borderId="5" xfId="127" applyFont="1" applyFill="1" applyBorder="1" applyAlignment="1">
      <alignment horizontal="center" vertical="center" wrapText="1"/>
    </xf>
    <xf numFmtId="0" fontId="101" fillId="3" borderId="2" xfId="127" applyFont="1" applyFill="1" applyBorder="1" applyAlignment="1">
      <alignment horizontal="center" vertical="center"/>
    </xf>
    <xf numFmtId="0" fontId="101" fillId="3" borderId="3" xfId="127" applyFont="1" applyFill="1" applyBorder="1" applyAlignment="1">
      <alignment horizontal="center" vertical="center"/>
    </xf>
    <xf numFmtId="0" fontId="101" fillId="3" borderId="4" xfId="127" applyFont="1" applyFill="1" applyBorder="1" applyAlignment="1">
      <alignment horizontal="center" vertical="center"/>
    </xf>
    <xf numFmtId="0" fontId="101" fillId="3" borderId="11" xfId="127" applyFont="1" applyFill="1" applyBorder="1" applyAlignment="1">
      <alignment horizontal="center" vertical="center" wrapText="1"/>
    </xf>
    <xf numFmtId="0" fontId="101" fillId="3" borderId="14" xfId="127" applyFont="1" applyFill="1" applyBorder="1" applyAlignment="1">
      <alignment horizontal="center" vertical="center" wrapText="1"/>
    </xf>
    <xf numFmtId="0" fontId="101" fillId="3" borderId="18" xfId="127" applyFont="1" applyFill="1" applyBorder="1" applyAlignment="1">
      <alignment horizontal="center" vertical="center" wrapText="1"/>
    </xf>
    <xf numFmtId="0" fontId="100" fillId="0" borderId="0" xfId="127" applyFont="1" applyAlignment="1">
      <alignment horizontal="center" vertical="center"/>
    </xf>
    <xf numFmtId="0" fontId="101" fillId="3" borderId="2" xfId="127" applyFont="1" applyFill="1" applyBorder="1" applyAlignment="1">
      <alignment horizontal="center" vertical="center" wrapText="1"/>
    </xf>
    <xf numFmtId="0" fontId="101" fillId="3" borderId="3" xfId="127" applyFont="1" applyFill="1" applyBorder="1" applyAlignment="1">
      <alignment horizontal="center" vertical="center" wrapText="1"/>
    </xf>
    <xf numFmtId="0" fontId="101" fillId="3" borderId="4" xfId="127" applyFont="1" applyFill="1" applyBorder="1" applyAlignment="1">
      <alignment horizontal="center" vertical="center" wrapText="1"/>
    </xf>
    <xf numFmtId="0" fontId="101" fillId="0" borderId="0" xfId="127" applyFont="1" applyAlignment="1">
      <alignment horizontal="center" vertical="center"/>
    </xf>
    <xf numFmtId="0" fontId="110" fillId="3" borderId="7" xfId="127" applyFont="1" applyFill="1" applyBorder="1" applyAlignment="1">
      <alignment horizontal="center" vertical="center"/>
    </xf>
    <xf numFmtId="0" fontId="110" fillId="3" borderId="5" xfId="127" applyFont="1" applyFill="1" applyBorder="1" applyAlignment="1">
      <alignment horizontal="center" vertical="center"/>
    </xf>
    <xf numFmtId="0" fontId="110" fillId="3" borderId="2" xfId="127" applyFont="1" applyFill="1" applyBorder="1" applyAlignment="1">
      <alignment horizontal="center" vertical="center"/>
    </xf>
    <xf numFmtId="0" fontId="110" fillId="3" borderId="3" xfId="127" applyFont="1" applyFill="1" applyBorder="1" applyAlignment="1">
      <alignment horizontal="center" vertical="center"/>
    </xf>
    <xf numFmtId="0" fontId="110" fillId="3" borderId="4" xfId="127" applyFont="1" applyFill="1" applyBorder="1" applyAlignment="1">
      <alignment horizontal="center" vertical="center"/>
    </xf>
    <xf numFmtId="0" fontId="110" fillId="3" borderId="11" xfId="127" applyFont="1" applyFill="1" applyBorder="1" applyAlignment="1">
      <alignment horizontal="center" vertical="center" wrapText="1"/>
    </xf>
    <xf numFmtId="0" fontId="110" fillId="3" borderId="14" xfId="127" applyFont="1" applyFill="1" applyBorder="1" applyAlignment="1">
      <alignment horizontal="center" vertical="center" wrapText="1"/>
    </xf>
    <xf numFmtId="0" fontId="110" fillId="3" borderId="18" xfId="127" applyFont="1" applyFill="1" applyBorder="1" applyAlignment="1">
      <alignment horizontal="center" vertical="center" wrapText="1"/>
    </xf>
    <xf numFmtId="0" fontId="147" fillId="0" borderId="6" xfId="138" applyFont="1" applyBorder="1" applyAlignment="1">
      <alignment horizontal="center" vertical="center"/>
    </xf>
    <xf numFmtId="0" fontId="79" fillId="0" borderId="0" xfId="138" applyFont="1" applyFill="1" applyAlignment="1">
      <alignment horizontal="center"/>
    </xf>
    <xf numFmtId="0" fontId="14" fillId="0" borderId="0" xfId="120" applyAlignment="1">
      <alignment horizontal="left" wrapText="1"/>
    </xf>
    <xf numFmtId="0" fontId="104" fillId="18" borderId="11" xfId="120" applyFont="1" applyFill="1" applyBorder="1" applyAlignment="1">
      <alignment horizontal="center" vertical="center" wrapText="1"/>
    </xf>
    <xf numFmtId="0" fontId="104" fillId="18" borderId="14" xfId="120" applyFont="1" applyFill="1" applyBorder="1" applyAlignment="1">
      <alignment horizontal="center" vertical="center" wrapText="1"/>
    </xf>
    <xf numFmtId="0" fontId="104" fillId="18" borderId="18" xfId="120" applyFont="1" applyFill="1" applyBorder="1" applyAlignment="1">
      <alignment horizontal="center" vertical="center" wrapText="1"/>
    </xf>
    <xf numFmtId="0" fontId="118" fillId="3" borderId="11" xfId="120" applyFont="1" applyFill="1" applyBorder="1" applyAlignment="1">
      <alignment horizontal="center" vertical="center"/>
    </xf>
    <xf numFmtId="0" fontId="118" fillId="3" borderId="18" xfId="120" applyFont="1" applyFill="1" applyBorder="1" applyAlignment="1">
      <alignment horizontal="center" vertical="center"/>
    </xf>
    <xf numFmtId="0" fontId="94" fillId="3" borderId="7" xfId="120" applyFont="1" applyFill="1" applyBorder="1" applyAlignment="1">
      <alignment horizontal="center" vertical="center"/>
    </xf>
    <xf numFmtId="0" fontId="94" fillId="3" borderId="8" xfId="120" applyFont="1" applyFill="1" applyBorder="1" applyAlignment="1">
      <alignment horizontal="center" vertical="center"/>
    </xf>
    <xf numFmtId="0" fontId="94" fillId="3" borderId="5" xfId="120" applyFont="1" applyFill="1" applyBorder="1" applyAlignment="1">
      <alignment horizontal="center" vertical="center"/>
    </xf>
    <xf numFmtId="0" fontId="104" fillId="0" borderId="0" xfId="120" applyFont="1" applyAlignment="1">
      <alignment horizontal="center"/>
    </xf>
    <xf numFmtId="0" fontId="96" fillId="18" borderId="54" xfId="0" applyFont="1" applyFill="1" applyBorder="1" applyAlignment="1">
      <alignment horizontal="center" vertical="center" wrapText="1"/>
    </xf>
    <xf numFmtId="0" fontId="96" fillId="18" borderId="60" xfId="0" applyFont="1" applyFill="1" applyBorder="1" applyAlignment="1">
      <alignment horizontal="center" vertical="center" wrapText="1"/>
    </xf>
    <xf numFmtId="0" fontId="119" fillId="18" borderId="2" xfId="0" applyFont="1" applyFill="1" applyBorder="1" applyAlignment="1">
      <alignment horizontal="center" vertical="center" wrapText="1"/>
    </xf>
    <xf numFmtId="0" fontId="119" fillId="18" borderId="3" xfId="0" applyFont="1" applyFill="1" applyBorder="1" applyAlignment="1">
      <alignment horizontal="center" vertical="center" wrapText="1"/>
    </xf>
    <xf numFmtId="0" fontId="119" fillId="18" borderId="4" xfId="0" applyFont="1" applyFill="1" applyBorder="1" applyAlignment="1">
      <alignment horizontal="center" vertical="center" wrapText="1"/>
    </xf>
    <xf numFmtId="0" fontId="94" fillId="3" borderId="2" xfId="0" applyFont="1" applyFill="1" applyBorder="1" applyAlignment="1">
      <alignment horizontal="center" vertical="center" wrapText="1"/>
    </xf>
    <xf numFmtId="0" fontId="94" fillId="3" borderId="4" xfId="0" applyFont="1" applyFill="1" applyBorder="1" applyAlignment="1">
      <alignment horizontal="center" vertical="center" wrapText="1"/>
    </xf>
    <xf numFmtId="0" fontId="119" fillId="18" borderId="2" xfId="0" applyFont="1" applyFill="1" applyBorder="1" applyAlignment="1">
      <alignment horizontal="center" vertical="center"/>
    </xf>
    <xf numFmtId="0" fontId="119" fillId="18" borderId="14" xfId="0" applyFont="1" applyFill="1" applyBorder="1" applyAlignment="1">
      <alignment horizontal="center" vertical="center"/>
    </xf>
    <xf numFmtId="0" fontId="119" fillId="18" borderId="4" xfId="0" applyFont="1" applyFill="1" applyBorder="1" applyAlignment="1">
      <alignment horizontal="center" vertical="center"/>
    </xf>
    <xf numFmtId="0" fontId="122" fillId="0" borderId="0" xfId="0" applyFont="1" applyAlignment="1">
      <alignment horizontal="center" vertical="center" wrapText="1"/>
    </xf>
    <xf numFmtId="0" fontId="120" fillId="45" borderId="75" xfId="0" applyFont="1" applyFill="1" applyBorder="1" applyAlignment="1">
      <alignment horizontal="center" vertical="center" wrapText="1"/>
    </xf>
    <xf numFmtId="0" fontId="120" fillId="45" borderId="76" xfId="0" applyFont="1" applyFill="1" applyBorder="1" applyAlignment="1">
      <alignment horizontal="center" vertical="center" wrapText="1"/>
    </xf>
    <xf numFmtId="0" fontId="120" fillId="45" borderId="106" xfId="0" applyFont="1" applyFill="1" applyBorder="1" applyAlignment="1">
      <alignment horizontal="center" vertical="center" wrapText="1"/>
    </xf>
    <xf numFmtId="0" fontId="121" fillId="46" borderId="84" xfId="0" applyFont="1" applyFill="1" applyBorder="1" applyAlignment="1">
      <alignment horizontal="center" vertical="center" wrapText="1"/>
    </xf>
    <xf numFmtId="0" fontId="121" fillId="46" borderId="85" xfId="0" applyFont="1" applyFill="1" applyBorder="1" applyAlignment="1">
      <alignment horizontal="center" vertical="center" wrapText="1"/>
    </xf>
    <xf numFmtId="0" fontId="121" fillId="46" borderId="87" xfId="0" applyFont="1" applyFill="1" applyBorder="1" applyAlignment="1">
      <alignment horizontal="center" vertical="center" wrapText="1"/>
    </xf>
    <xf numFmtId="0" fontId="121" fillId="46" borderId="108" xfId="0" applyFont="1" applyFill="1" applyBorder="1" applyAlignment="1">
      <alignment horizontal="center" vertical="center" wrapText="1"/>
    </xf>
    <xf numFmtId="0" fontId="121" fillId="46" borderId="109" xfId="0" applyFont="1" applyFill="1" applyBorder="1" applyAlignment="1">
      <alignment horizontal="center" vertical="center" wrapText="1"/>
    </xf>
    <xf numFmtId="0" fontId="121" fillId="46" borderId="110" xfId="0" applyFont="1" applyFill="1" applyBorder="1" applyAlignment="1">
      <alignment horizontal="center" vertical="center" wrapText="1"/>
    </xf>
    <xf numFmtId="0" fontId="121" fillId="0" borderId="92" xfId="136" applyFont="1" applyBorder="1" applyAlignment="1">
      <alignment horizontal="center" vertical="center" wrapText="1"/>
    </xf>
    <xf numFmtId="0" fontId="121" fillId="0" borderId="111" xfId="136" applyFont="1" applyBorder="1" applyAlignment="1">
      <alignment horizontal="center" vertical="center" wrapText="1"/>
    </xf>
    <xf numFmtId="0" fontId="121" fillId="46" borderId="90" xfId="0" applyFont="1" applyFill="1" applyBorder="1" applyAlignment="1">
      <alignment horizontal="center" vertical="center" wrapText="1"/>
    </xf>
    <xf numFmtId="0" fontId="121" fillId="46" borderId="107" xfId="0" applyFont="1" applyFill="1" applyBorder="1" applyAlignment="1">
      <alignment horizontal="center" vertical="center" wrapText="1"/>
    </xf>
    <xf numFmtId="0" fontId="121" fillId="46" borderId="86" xfId="0" applyFont="1" applyFill="1" applyBorder="1" applyAlignment="1">
      <alignment horizontal="center" vertical="center" wrapText="1"/>
    </xf>
    <xf numFmtId="0" fontId="121" fillId="46" borderId="112" xfId="0" applyFont="1" applyFill="1" applyBorder="1" applyAlignment="1">
      <alignment horizontal="center" vertical="center" wrapText="1"/>
    </xf>
    <xf numFmtId="0" fontId="121" fillId="48" borderId="88" xfId="0" applyFont="1" applyFill="1" applyBorder="1" applyAlignment="1">
      <alignment horizontal="center" vertical="center" wrapText="1"/>
    </xf>
    <xf numFmtId="0" fontId="121" fillId="48" borderId="14" xfId="0" applyFont="1" applyFill="1" applyBorder="1" applyAlignment="1">
      <alignment horizontal="center" vertical="center" wrapText="1"/>
    </xf>
    <xf numFmtId="0" fontId="121" fillId="48" borderId="18" xfId="0" applyFont="1" applyFill="1" applyBorder="1" applyAlignment="1">
      <alignment horizontal="center" vertical="center" wrapText="1"/>
    </xf>
    <xf numFmtId="0" fontId="121" fillId="48" borderId="77" xfId="0" applyFont="1" applyFill="1" applyBorder="1" applyAlignment="1">
      <alignment horizontal="center" vertical="center" wrapText="1"/>
    </xf>
    <xf numFmtId="0" fontId="121" fillId="48" borderId="0" xfId="0" applyFont="1" applyFill="1" applyAlignment="1">
      <alignment horizontal="center" vertical="center" wrapText="1"/>
    </xf>
    <xf numFmtId="0" fontId="121" fillId="48" borderId="13" xfId="0" applyFont="1" applyFill="1" applyBorder="1" applyAlignment="1">
      <alignment horizontal="center" vertical="center" wrapText="1"/>
    </xf>
    <xf numFmtId="0" fontId="121" fillId="48" borderId="79" xfId="0" applyFont="1" applyFill="1" applyBorder="1" applyAlignment="1">
      <alignment horizontal="center" vertical="center" wrapText="1"/>
    </xf>
    <xf numFmtId="0" fontId="121" fillId="48" borderId="80" xfId="0" applyFont="1" applyFill="1" applyBorder="1" applyAlignment="1">
      <alignment horizontal="center" vertical="center" wrapText="1"/>
    </xf>
    <xf numFmtId="0" fontId="121" fillId="48" borderId="81" xfId="0" applyFont="1" applyFill="1" applyBorder="1" applyAlignment="1">
      <alignment horizontal="center" vertical="center" wrapText="1"/>
    </xf>
    <xf numFmtId="0" fontId="121" fillId="14" borderId="115" xfId="0" applyFont="1" applyFill="1" applyBorder="1" applyAlignment="1">
      <alignment horizontal="center" vertical="center" wrapText="1"/>
    </xf>
    <xf numFmtId="0" fontId="121" fillId="14" borderId="8" xfId="0" applyFont="1" applyFill="1" applyBorder="1" applyAlignment="1">
      <alignment horizontal="center" vertical="center" wrapText="1"/>
    </xf>
    <xf numFmtId="0" fontId="121" fillId="14" borderId="111" xfId="0" applyFont="1" applyFill="1" applyBorder="1" applyAlignment="1">
      <alignment horizontal="center" vertical="center" wrapText="1"/>
    </xf>
    <xf numFmtId="0" fontId="121" fillId="48" borderId="2" xfId="0" applyFont="1" applyFill="1" applyBorder="1" applyAlignment="1">
      <alignment horizontal="center" vertical="center" wrapText="1"/>
    </xf>
    <xf numFmtId="0" fontId="121" fillId="48" borderId="114" xfId="0" applyFont="1" applyFill="1" applyBorder="1" applyAlignment="1">
      <alignment horizontal="center" vertical="center" wrapText="1"/>
    </xf>
    <xf numFmtId="0" fontId="121" fillId="48" borderId="11" xfId="0" applyFont="1" applyFill="1" applyBorder="1" applyAlignment="1">
      <alignment horizontal="center" vertical="center" wrapText="1"/>
    </xf>
    <xf numFmtId="0" fontId="121" fillId="48" borderId="121" xfId="0" applyFont="1" applyFill="1" applyBorder="1" applyAlignment="1">
      <alignment horizontal="center" vertical="center" wrapText="1"/>
    </xf>
    <xf numFmtId="0" fontId="121" fillId="48" borderId="9" xfId="0" applyFont="1" applyFill="1" applyBorder="1" applyAlignment="1">
      <alignment horizontal="center" vertical="center" wrapText="1"/>
    </xf>
    <xf numFmtId="0" fontId="121" fillId="48" borderId="157" xfId="0" applyFont="1" applyFill="1" applyBorder="1" applyAlignment="1">
      <alignment horizontal="center" vertical="center" wrapText="1"/>
    </xf>
    <xf numFmtId="0" fontId="121" fillId="14" borderId="158" xfId="136" applyFont="1" applyFill="1" applyBorder="1" applyAlignment="1">
      <alignment horizontal="center" vertical="center" wrapText="1"/>
    </xf>
    <xf numFmtId="0" fontId="121" fillId="14" borderId="159" xfId="136" applyFont="1" applyFill="1" applyBorder="1" applyAlignment="1">
      <alignment horizontal="center" vertical="center" wrapText="1"/>
    </xf>
    <xf numFmtId="0" fontId="120" fillId="47" borderId="75" xfId="0" applyFont="1" applyFill="1" applyBorder="1" applyAlignment="1">
      <alignment horizontal="center" vertical="center" wrapText="1"/>
    </xf>
    <xf numFmtId="0" fontId="120" fillId="47" borderId="76" xfId="0" applyFont="1" applyFill="1" applyBorder="1" applyAlignment="1">
      <alignment horizontal="center" vertical="center" wrapText="1"/>
    </xf>
    <xf numFmtId="0" fontId="120" fillId="47" borderId="106" xfId="0" applyFont="1" applyFill="1" applyBorder="1" applyAlignment="1">
      <alignment horizontal="center" vertical="center" wrapText="1"/>
    </xf>
    <xf numFmtId="0" fontId="121" fillId="48" borderId="84" xfId="0" applyFont="1" applyFill="1" applyBorder="1" applyAlignment="1">
      <alignment horizontal="center" vertical="center" wrapText="1"/>
    </xf>
    <xf numFmtId="0" fontId="121" fillId="48" borderId="85" xfId="0" applyFont="1" applyFill="1" applyBorder="1" applyAlignment="1">
      <alignment horizontal="center" vertical="center" wrapText="1"/>
    </xf>
    <xf numFmtId="0" fontId="121" fillId="48" borderId="87" xfId="0" applyFont="1" applyFill="1" applyBorder="1" applyAlignment="1">
      <alignment horizontal="center" vertical="center" wrapText="1"/>
    </xf>
    <xf numFmtId="0" fontId="121" fillId="48" borderId="83" xfId="0" applyFont="1" applyFill="1" applyBorder="1" applyAlignment="1">
      <alignment horizontal="center" vertical="center" wrapText="1"/>
    </xf>
    <xf numFmtId="0" fontId="121" fillId="48" borderId="6" xfId="0" applyFont="1" applyFill="1" applyBorder="1" applyAlignment="1">
      <alignment horizontal="center" vertical="center" wrapText="1"/>
    </xf>
    <xf numFmtId="0" fontId="121" fillId="48" borderId="12" xfId="0" applyFont="1" applyFill="1" applyBorder="1" applyAlignment="1">
      <alignment horizontal="center" vertical="center" wrapText="1"/>
    </xf>
    <xf numFmtId="0" fontId="121" fillId="0" borderId="92" xfId="0" applyFont="1" applyBorder="1" applyAlignment="1">
      <alignment horizontal="center" vertical="center" wrapText="1"/>
    </xf>
    <xf numFmtId="0" fontId="121" fillId="0" borderId="113" xfId="0" applyFont="1" applyBorder="1" applyAlignment="1">
      <alignment horizontal="center" vertical="center" wrapText="1"/>
    </xf>
    <xf numFmtId="0" fontId="121" fillId="48" borderId="90" xfId="0" applyFont="1" applyFill="1" applyBorder="1" applyAlignment="1">
      <alignment horizontal="center" vertical="center" wrapText="1"/>
    </xf>
    <xf numFmtId="0" fontId="121" fillId="48" borderId="107" xfId="0" applyFont="1" applyFill="1" applyBorder="1" applyAlignment="1">
      <alignment horizontal="center" vertical="center" wrapText="1"/>
    </xf>
    <xf numFmtId="0" fontId="121" fillId="48" borderId="75" xfId="0" applyFont="1" applyFill="1" applyBorder="1" applyAlignment="1">
      <alignment horizontal="center" vertical="center" wrapText="1"/>
    </xf>
    <xf numFmtId="0" fontId="121" fillId="48" borderId="76" xfId="0" applyFont="1" applyFill="1" applyBorder="1" applyAlignment="1">
      <alignment horizontal="center" vertical="center" wrapText="1"/>
    </xf>
    <xf numFmtId="0" fontId="121" fillId="48" borderId="116" xfId="0" applyFont="1" applyFill="1" applyBorder="1" applyAlignment="1">
      <alignment horizontal="center" vertical="center" wrapText="1"/>
    </xf>
    <xf numFmtId="0" fontId="121" fillId="14" borderId="117" xfId="0" applyFont="1" applyFill="1" applyBorder="1" applyAlignment="1">
      <alignment horizontal="center" vertical="center" wrapText="1"/>
    </xf>
    <xf numFmtId="0" fontId="121" fillId="14" borderId="80" xfId="0" applyFont="1" applyFill="1" applyBorder="1" applyAlignment="1">
      <alignment horizontal="center" vertical="center" wrapText="1"/>
    </xf>
    <xf numFmtId="0" fontId="121" fillId="14" borderId="118" xfId="0" applyFont="1" applyFill="1" applyBorder="1" applyAlignment="1">
      <alignment horizontal="center" vertical="center" wrapText="1"/>
    </xf>
    <xf numFmtId="0" fontId="120" fillId="49" borderId="75" xfId="0" applyFont="1" applyFill="1" applyBorder="1" applyAlignment="1">
      <alignment horizontal="center" vertical="center" wrapText="1"/>
    </xf>
    <xf numFmtId="0" fontId="120" fillId="49" borderId="76" xfId="0" applyFont="1" applyFill="1" applyBorder="1" applyAlignment="1">
      <alignment horizontal="center" vertical="center" wrapText="1"/>
    </xf>
    <xf numFmtId="0" fontId="120" fillId="49" borderId="106" xfId="0" applyFont="1" applyFill="1" applyBorder="1" applyAlignment="1">
      <alignment horizontal="center" vertical="center" wrapText="1"/>
    </xf>
    <xf numFmtId="0" fontId="121" fillId="50" borderId="89" xfId="0" applyFont="1" applyFill="1" applyBorder="1" applyAlignment="1">
      <alignment horizontal="center" vertical="center" wrapText="1"/>
    </xf>
    <xf numFmtId="0" fontId="121" fillId="50" borderId="107" xfId="0" applyFont="1" applyFill="1" applyBorder="1" applyAlignment="1">
      <alignment horizontal="center" vertical="center" wrapText="1"/>
    </xf>
    <xf numFmtId="0" fontId="121" fillId="50" borderId="119" xfId="0" applyFont="1" applyFill="1" applyBorder="1" applyAlignment="1">
      <alignment horizontal="center" vertical="center" wrapText="1"/>
    </xf>
    <xf numFmtId="0" fontId="121" fillId="50" borderId="90" xfId="0" applyFont="1" applyFill="1" applyBorder="1" applyAlignment="1">
      <alignment horizontal="center" vertical="center" wrapText="1"/>
    </xf>
    <xf numFmtId="0" fontId="121" fillId="51" borderId="171" xfId="0" applyFont="1" applyFill="1" applyBorder="1" applyAlignment="1">
      <alignment horizontal="left" vertical="center" wrapText="1" indent="1"/>
    </xf>
    <xf numFmtId="0" fontId="121" fillId="51" borderId="145" xfId="0" applyFont="1" applyFill="1" applyBorder="1" applyAlignment="1">
      <alignment horizontal="left" vertical="center" wrapText="1" indent="1"/>
    </xf>
    <xf numFmtId="0" fontId="121" fillId="51" borderId="172" xfId="0" applyFont="1" applyFill="1" applyBorder="1" applyAlignment="1">
      <alignment horizontal="left" vertical="center" indent="1" shrinkToFit="1"/>
    </xf>
    <xf numFmtId="0" fontId="121" fillId="51" borderId="174" xfId="0" applyFont="1" applyFill="1" applyBorder="1" applyAlignment="1">
      <alignment horizontal="left" vertical="center" indent="1" shrinkToFit="1"/>
    </xf>
    <xf numFmtId="0" fontId="121" fillId="50" borderId="91" xfId="0" applyFont="1" applyFill="1" applyBorder="1" applyAlignment="1">
      <alignment horizontal="center" vertical="center" wrapText="1"/>
    </xf>
    <xf numFmtId="0" fontId="121" fillId="50" borderId="114" xfId="0" applyFont="1" applyFill="1" applyBorder="1" applyAlignment="1">
      <alignment horizontal="center" vertical="center" wrapText="1"/>
    </xf>
    <xf numFmtId="0" fontId="121" fillId="50" borderId="120" xfId="0" applyFont="1" applyFill="1" applyBorder="1" applyAlignment="1">
      <alignment horizontal="center" vertical="center" wrapText="1"/>
    </xf>
    <xf numFmtId="0" fontId="121" fillId="50" borderId="2" xfId="0" applyFont="1" applyFill="1" applyBorder="1" applyAlignment="1">
      <alignment horizontal="center" vertical="center" wrapText="1"/>
    </xf>
    <xf numFmtId="0" fontId="120" fillId="55" borderId="2" xfId="0" applyFont="1" applyFill="1" applyBorder="1" applyAlignment="1">
      <alignment horizontal="center" vertical="center" wrapText="1"/>
    </xf>
    <xf numFmtId="0" fontId="120" fillId="55" borderId="3" xfId="0" applyFont="1" applyFill="1" applyBorder="1" applyAlignment="1">
      <alignment horizontal="center" vertical="center" wrapText="1"/>
    </xf>
    <xf numFmtId="0" fontId="120" fillId="55" borderId="4" xfId="0" applyFont="1" applyFill="1" applyBorder="1" applyAlignment="1">
      <alignment horizontal="center" vertical="center" wrapText="1"/>
    </xf>
    <xf numFmtId="0" fontId="121" fillId="51" borderId="128" xfId="0" applyFont="1" applyFill="1" applyBorder="1" applyAlignment="1">
      <alignment horizontal="left" vertical="center" wrapText="1" indent="1"/>
    </xf>
    <xf numFmtId="0" fontId="121" fillId="51" borderId="33" xfId="0" applyFont="1" applyFill="1" applyBorder="1" applyAlignment="1">
      <alignment horizontal="left" vertical="center" wrapText="1" indent="1"/>
    </xf>
    <xf numFmtId="0" fontId="121" fillId="51" borderId="34" xfId="0" applyFont="1" applyFill="1" applyBorder="1" applyAlignment="1">
      <alignment horizontal="left" vertical="center" wrapText="1" indent="1"/>
    </xf>
    <xf numFmtId="0" fontId="121" fillId="51" borderId="41" xfId="0" applyFont="1" applyFill="1" applyBorder="1" applyAlignment="1">
      <alignment horizontal="left" vertical="center" wrapText="1" indent="1"/>
    </xf>
    <xf numFmtId="0" fontId="121" fillId="51" borderId="166" xfId="0" applyFont="1" applyFill="1" applyBorder="1" applyAlignment="1">
      <alignment horizontal="left" vertical="center" wrapText="1" indent="1"/>
    </xf>
    <xf numFmtId="0" fontId="121" fillId="51" borderId="167" xfId="0" applyFont="1" applyFill="1" applyBorder="1" applyAlignment="1">
      <alignment horizontal="left" vertical="center" wrapText="1" indent="1"/>
    </xf>
    <xf numFmtId="0" fontId="121" fillId="51" borderId="168" xfId="0" applyFont="1" applyFill="1" applyBorder="1" applyAlignment="1">
      <alignment horizontal="left" vertical="center" wrapText="1" indent="1"/>
    </xf>
    <xf numFmtId="0" fontId="121" fillId="51" borderId="170" xfId="0" applyFont="1" applyFill="1" applyBorder="1" applyAlignment="1">
      <alignment horizontal="left" vertical="center" wrapText="1" indent="1"/>
    </xf>
    <xf numFmtId="0" fontId="128" fillId="3" borderId="142" xfId="12" applyFont="1" applyFill="1" applyBorder="1" applyAlignment="1">
      <alignment horizontal="center" vertical="center" wrapText="1"/>
    </xf>
    <xf numFmtId="0" fontId="128" fillId="3" borderId="32" xfId="12" applyFont="1" applyFill="1" applyBorder="1" applyAlignment="1">
      <alignment horizontal="center" vertical="center" wrapText="1"/>
    </xf>
    <xf numFmtId="0" fontId="128" fillId="3" borderId="45" xfId="12" applyFont="1" applyFill="1" applyBorder="1" applyAlignment="1">
      <alignment horizontal="center" vertical="center" wrapText="1"/>
    </xf>
    <xf numFmtId="0" fontId="126" fillId="3" borderId="46" xfId="2" applyFont="1" applyFill="1" applyBorder="1" applyAlignment="1">
      <alignment horizontal="center" vertical="center" wrapText="1"/>
    </xf>
    <xf numFmtId="0" fontId="126" fillId="3" borderId="48" xfId="2" applyFont="1" applyFill="1" applyBorder="1" applyAlignment="1">
      <alignment horizontal="center" vertical="center" wrapText="1"/>
    </xf>
    <xf numFmtId="0" fontId="127" fillId="3" borderId="30" xfId="2" applyFont="1" applyFill="1" applyBorder="1" applyAlignment="1">
      <alignment horizontal="center" vertical="center" wrapText="1"/>
    </xf>
    <xf numFmtId="0" fontId="127" fillId="3" borderId="153" xfId="2" applyFont="1" applyFill="1" applyBorder="1" applyAlignment="1">
      <alignment horizontal="center" vertical="center" wrapText="1"/>
    </xf>
    <xf numFmtId="0" fontId="127" fillId="3" borderId="17" xfId="2" applyFont="1" applyFill="1" applyBorder="1" applyAlignment="1">
      <alignment horizontal="center" vertical="center" wrapText="1"/>
    </xf>
    <xf numFmtId="0" fontId="127" fillId="3" borderId="29" xfId="2" applyFont="1" applyFill="1" applyBorder="1" applyAlignment="1">
      <alignment horizontal="center" vertical="center" wrapText="1"/>
    </xf>
    <xf numFmtId="0" fontId="127" fillId="3" borderId="16" xfId="2" applyFont="1" applyFill="1" applyBorder="1" applyAlignment="1">
      <alignment horizontal="center" vertical="center" wrapText="1"/>
    </xf>
    <xf numFmtId="0" fontId="126" fillId="3" borderId="47" xfId="2" applyFont="1" applyFill="1" applyBorder="1" applyAlignment="1">
      <alignment horizontal="center" vertical="center" wrapText="1"/>
    </xf>
    <xf numFmtId="0" fontId="127" fillId="3" borderId="31" xfId="2" applyFont="1" applyFill="1" applyBorder="1" applyAlignment="1">
      <alignment horizontal="center" vertical="center" wrapText="1"/>
    </xf>
    <xf numFmtId="0" fontId="128" fillId="3" borderId="141" xfId="2" applyFont="1" applyFill="1" applyBorder="1" applyAlignment="1">
      <alignment horizontal="center" vertical="center" wrapText="1"/>
    </xf>
    <xf numFmtId="0" fontId="128" fillId="3" borderId="40" xfId="2" applyFont="1" applyFill="1" applyBorder="1" applyAlignment="1">
      <alignment horizontal="center" vertical="center" wrapText="1"/>
    </xf>
    <xf numFmtId="0" fontId="128" fillId="3" borderId="37" xfId="2" applyFont="1" applyFill="1" applyBorder="1" applyAlignment="1">
      <alignment horizontal="center" vertical="center" wrapText="1"/>
    </xf>
    <xf numFmtId="0" fontId="128" fillId="3" borderId="140" xfId="12" applyFont="1" applyFill="1" applyBorder="1" applyAlignment="1">
      <alignment horizontal="center" vertical="center" wrapText="1"/>
    </xf>
    <xf numFmtId="0" fontId="128" fillId="3" borderId="21" xfId="12" applyFont="1" applyFill="1" applyBorder="1" applyAlignment="1">
      <alignment horizontal="center" vertical="center" wrapText="1"/>
    </xf>
    <xf numFmtId="0" fontId="128" fillId="3" borderId="50" xfId="12" applyFont="1" applyFill="1" applyBorder="1" applyAlignment="1">
      <alignment horizontal="center" vertical="center" wrapText="1"/>
    </xf>
    <xf numFmtId="0" fontId="128" fillId="3" borderId="150" xfId="2" applyFont="1" applyFill="1" applyBorder="1" applyAlignment="1">
      <alignment horizontal="center" vertical="center" wrapText="1"/>
    </xf>
    <xf numFmtId="0" fontId="128" fillId="3" borderId="20" xfId="2" applyFont="1" applyFill="1" applyBorder="1" applyAlignment="1">
      <alignment horizontal="center" vertical="center" wrapText="1"/>
    </xf>
    <xf numFmtId="0" fontId="128" fillId="3" borderId="44" xfId="2" applyFont="1" applyFill="1" applyBorder="1" applyAlignment="1">
      <alignment horizontal="center" vertical="center" wrapText="1"/>
    </xf>
    <xf numFmtId="0" fontId="124" fillId="0" borderId="6" xfId="2" applyFont="1" applyBorder="1" applyAlignment="1">
      <alignment horizontal="center" vertical="center" wrapText="1"/>
    </xf>
    <xf numFmtId="0" fontId="125" fillId="3" borderId="7" xfId="2" applyFont="1" applyFill="1" applyBorder="1" applyAlignment="1">
      <alignment horizontal="center" vertical="center"/>
    </xf>
    <xf numFmtId="0" fontId="125" fillId="3" borderId="8" xfId="2" applyFont="1" applyFill="1" applyBorder="1" applyAlignment="1">
      <alignment horizontal="center" vertical="center"/>
    </xf>
    <xf numFmtId="0" fontId="125" fillId="3" borderId="5" xfId="2" applyFont="1" applyFill="1" applyBorder="1" applyAlignment="1">
      <alignment horizontal="center" vertical="center"/>
    </xf>
    <xf numFmtId="0" fontId="127" fillId="3" borderId="30" xfId="12" applyFont="1" applyFill="1" applyBorder="1" applyAlignment="1">
      <alignment horizontal="center" vertical="center" wrapText="1"/>
    </xf>
    <xf numFmtId="0" fontId="127" fillId="3" borderId="31" xfId="12" applyFont="1" applyFill="1" applyBorder="1" applyAlignment="1">
      <alignment horizontal="center" vertical="center" wrapText="1"/>
    </xf>
    <xf numFmtId="0" fontId="127" fillId="3" borderId="153" xfId="12" applyFont="1" applyFill="1" applyBorder="1" applyAlignment="1">
      <alignment horizontal="center" vertical="center" wrapText="1"/>
    </xf>
    <xf numFmtId="0" fontId="127" fillId="3" borderId="154" xfId="12" applyFont="1" applyFill="1" applyBorder="1" applyAlignment="1">
      <alignment horizontal="center" vertical="center" wrapText="1"/>
    </xf>
    <xf numFmtId="0" fontId="124" fillId="0" borderId="6" xfId="2" applyFont="1" applyBorder="1" applyAlignment="1">
      <alignment horizontal="center" vertical="center"/>
    </xf>
    <xf numFmtId="0" fontId="125" fillId="3" borderId="7" xfId="12" applyFont="1" applyFill="1" applyBorder="1" applyAlignment="1">
      <alignment horizontal="center" vertical="center" wrapText="1"/>
    </xf>
    <xf numFmtId="0" fontId="125" fillId="3" borderId="8" xfId="12" applyFont="1" applyFill="1" applyBorder="1" applyAlignment="1">
      <alignment horizontal="center" vertical="center" wrapText="1"/>
    </xf>
    <xf numFmtId="0" fontId="125" fillId="3" borderId="5" xfId="12" applyFont="1" applyFill="1" applyBorder="1" applyAlignment="1">
      <alignment horizontal="center" vertical="center" wrapText="1"/>
    </xf>
    <xf numFmtId="0" fontId="126" fillId="3" borderId="11" xfId="12" applyFont="1" applyFill="1" applyBorder="1" applyAlignment="1">
      <alignment horizontal="center" vertical="center" wrapText="1"/>
    </xf>
    <xf numFmtId="0" fontId="126" fillId="3" borderId="18" xfId="12" applyFont="1" applyFill="1" applyBorder="1" applyAlignment="1">
      <alignment horizontal="center" vertical="center" wrapText="1"/>
    </xf>
    <xf numFmtId="0" fontId="126" fillId="3" borderId="49" xfId="12" applyFont="1" applyFill="1" applyBorder="1" applyAlignment="1">
      <alignment horizontal="center" vertical="center" wrapText="1"/>
    </xf>
    <xf numFmtId="0" fontId="126" fillId="3" borderId="35" xfId="12" applyFont="1" applyFill="1" applyBorder="1" applyAlignment="1">
      <alignment horizontal="center" vertical="center" wrapText="1"/>
    </xf>
    <xf numFmtId="0" fontId="126" fillId="3" borderId="14" xfId="12" applyFont="1" applyFill="1" applyBorder="1" applyAlignment="1">
      <alignment horizontal="center" vertical="center" wrapText="1"/>
    </xf>
    <xf numFmtId="0" fontId="126" fillId="3" borderId="25" xfId="12" applyFont="1" applyFill="1" applyBorder="1" applyAlignment="1">
      <alignment horizontal="center" vertical="center" wrapText="1"/>
    </xf>
    <xf numFmtId="0" fontId="127" fillId="3" borderId="16" xfId="12" applyFont="1" applyFill="1" applyBorder="1" applyAlignment="1">
      <alignment horizontal="center" vertical="center" wrapText="1"/>
    </xf>
    <xf numFmtId="0" fontId="127" fillId="3" borderId="29" xfId="12" applyFont="1" applyFill="1" applyBorder="1" applyAlignment="1">
      <alignment horizontal="center" vertical="center" wrapText="1"/>
    </xf>
    <xf numFmtId="0" fontId="131" fillId="0" borderId="0" xfId="2" applyFont="1" applyAlignment="1">
      <alignment horizontal="left" vertical="center" wrapText="1"/>
    </xf>
    <xf numFmtId="0" fontId="87" fillId="0" borderId="0" xfId="12" applyFont="1" applyAlignment="1">
      <alignment horizontal="center" vertical="center" wrapText="1"/>
    </xf>
    <xf numFmtId="0" fontId="86" fillId="0" borderId="0" xfId="12" applyFont="1" applyAlignment="1">
      <alignment horizontal="center"/>
    </xf>
    <xf numFmtId="0" fontId="124" fillId="0" borderId="0" xfId="2" applyFont="1" applyAlignment="1">
      <alignment horizontal="center" vertical="center"/>
    </xf>
    <xf numFmtId="0" fontId="43" fillId="0" borderId="0" xfId="2" applyFont="1" applyAlignment="1">
      <alignment horizontal="center" vertical="center" textRotation="180"/>
    </xf>
    <xf numFmtId="0" fontId="134" fillId="0" borderId="10" xfId="2" applyFont="1" applyBorder="1" applyAlignment="1">
      <alignment horizontal="center" vertical="center" textRotation="90"/>
    </xf>
    <xf numFmtId="0" fontId="134" fillId="0" borderId="49" xfId="2" applyFont="1" applyBorder="1" applyAlignment="1">
      <alignment horizontal="center" vertical="center" textRotation="90"/>
    </xf>
    <xf numFmtId="0" fontId="135" fillId="3" borderId="10" xfId="2" applyFont="1" applyFill="1" applyBorder="1" applyAlignment="1">
      <alignment horizontal="center" vertical="center" wrapText="1"/>
    </xf>
    <xf numFmtId="0" fontId="135" fillId="3" borderId="0" xfId="2" applyFont="1" applyFill="1" applyBorder="1" applyAlignment="1">
      <alignment horizontal="center" vertical="center" wrapText="1"/>
    </xf>
    <xf numFmtId="0" fontId="135" fillId="3" borderId="13" xfId="2" applyFont="1" applyFill="1" applyBorder="1" applyAlignment="1">
      <alignment horizontal="center" vertical="center" wrapText="1"/>
    </xf>
    <xf numFmtId="0" fontId="135" fillId="3" borderId="16" xfId="2" applyFont="1" applyFill="1" applyBorder="1" applyAlignment="1">
      <alignment horizontal="center" vertical="center" wrapText="1"/>
    </xf>
    <xf numFmtId="0" fontId="135" fillId="3" borderId="17" xfId="2" applyFont="1" applyFill="1" applyBorder="1" applyAlignment="1">
      <alignment horizontal="center" vertical="center" wrapText="1"/>
    </xf>
    <xf numFmtId="0" fontId="135" fillId="3" borderId="29" xfId="2" applyFont="1" applyFill="1" applyBorder="1" applyAlignment="1">
      <alignment horizontal="center" vertical="center" wrapText="1"/>
    </xf>
    <xf numFmtId="3" fontId="135" fillId="3" borderId="11" xfId="2" applyNumberFormat="1" applyFont="1" applyFill="1" applyBorder="1" applyAlignment="1">
      <alignment horizontal="center" vertical="center" wrapText="1"/>
    </xf>
    <xf numFmtId="3" fontId="135" fillId="3" borderId="18" xfId="2" applyNumberFormat="1" applyFont="1" applyFill="1" applyBorder="1" applyAlignment="1">
      <alignment horizontal="center" vertical="center" wrapText="1"/>
    </xf>
    <xf numFmtId="3" fontId="135" fillId="3" borderId="16" xfId="2" applyNumberFormat="1" applyFont="1" applyFill="1" applyBorder="1" applyAlignment="1">
      <alignment horizontal="center" vertical="center" wrapText="1"/>
    </xf>
    <xf numFmtId="3" fontId="135" fillId="3" borderId="29" xfId="2" applyNumberFormat="1" applyFont="1" applyFill="1" applyBorder="1" applyAlignment="1">
      <alignment horizontal="center" vertical="center" wrapText="1"/>
    </xf>
    <xf numFmtId="0" fontId="135" fillId="3" borderId="11" xfId="2" applyFont="1" applyFill="1" applyBorder="1" applyAlignment="1">
      <alignment horizontal="center" vertical="center" wrapText="1"/>
    </xf>
    <xf numFmtId="0" fontId="135" fillId="3" borderId="18" xfId="2" applyFont="1" applyFill="1" applyBorder="1" applyAlignment="1">
      <alignment horizontal="center" vertical="center" wrapText="1"/>
    </xf>
    <xf numFmtId="0" fontId="126" fillId="0" borderId="0" xfId="2" applyFont="1" applyBorder="1" applyAlignment="1">
      <alignment horizontal="center" vertical="center"/>
    </xf>
    <xf numFmtId="0" fontId="126" fillId="0" borderId="6" xfId="2" applyFont="1" applyBorder="1" applyAlignment="1">
      <alignment horizontal="center" vertical="center"/>
    </xf>
    <xf numFmtId="0" fontId="137" fillId="0" borderId="122" xfId="2" applyFont="1" applyBorder="1" applyAlignment="1">
      <alignment horizontal="center" vertical="center"/>
    </xf>
    <xf numFmtId="0" fontId="137" fillId="0" borderId="125" xfId="2" applyFont="1" applyBorder="1" applyAlignment="1">
      <alignment horizontal="center" vertical="center"/>
    </xf>
    <xf numFmtId="0" fontId="134" fillId="0" borderId="11" xfId="2" applyFont="1" applyBorder="1" applyAlignment="1">
      <alignment horizontal="center" vertical="center" textRotation="90"/>
    </xf>
    <xf numFmtId="0" fontId="137" fillId="0" borderId="123" xfId="2" applyFont="1" applyBorder="1" applyAlignment="1">
      <alignment horizontal="center" vertical="center"/>
    </xf>
    <xf numFmtId="0" fontId="137" fillId="0" borderId="124" xfId="2" applyFont="1" applyBorder="1" applyAlignment="1">
      <alignment horizontal="center" vertical="center"/>
    </xf>
    <xf numFmtId="0" fontId="139" fillId="0" borderId="6" xfId="2" applyFont="1" applyBorder="1" applyAlignment="1">
      <alignment horizontal="center" vertical="center"/>
    </xf>
    <xf numFmtId="0" fontId="139" fillId="0" borderId="6" xfId="2" applyFont="1" applyBorder="1" applyAlignment="1">
      <alignment horizontal="center" vertical="center" wrapText="1"/>
    </xf>
    <xf numFmtId="0" fontId="137" fillId="0" borderId="126" xfId="2" applyFont="1" applyBorder="1" applyAlignment="1">
      <alignment horizontal="center" vertical="center"/>
    </xf>
    <xf numFmtId="0" fontId="135" fillId="3" borderId="14" xfId="2" applyFont="1" applyFill="1" applyBorder="1" applyAlignment="1">
      <alignment horizontal="center" vertical="center" wrapText="1"/>
    </xf>
    <xf numFmtId="0" fontId="94" fillId="3" borderId="7" xfId="0" applyFont="1" applyFill="1" applyBorder="1" applyAlignment="1">
      <alignment horizontal="center" vertical="center" wrapText="1"/>
    </xf>
    <xf numFmtId="0" fontId="94" fillId="3" borderId="8" xfId="0" applyFont="1" applyFill="1" applyBorder="1" applyAlignment="1">
      <alignment horizontal="center" vertical="center" wrapText="1"/>
    </xf>
    <xf numFmtId="0" fontId="94" fillId="3" borderId="5" xfId="0" applyFont="1" applyFill="1" applyBorder="1" applyAlignment="1">
      <alignment horizontal="center" vertical="center" wrapText="1"/>
    </xf>
    <xf numFmtId="0" fontId="119" fillId="18" borderId="2" xfId="35" applyFont="1" applyFill="1" applyBorder="1" applyAlignment="1">
      <alignment horizontal="center" vertical="center" wrapText="1"/>
    </xf>
    <xf numFmtId="0" fontId="119" fillId="18" borderId="3" xfId="35" applyFont="1" applyFill="1" applyBorder="1" applyAlignment="1">
      <alignment horizontal="center" vertical="center" wrapText="1"/>
    </xf>
    <xf numFmtId="0" fontId="119" fillId="18" borderId="4" xfId="35" applyFont="1" applyFill="1" applyBorder="1" applyAlignment="1">
      <alignment horizontal="center" vertical="center" wrapText="1"/>
    </xf>
    <xf numFmtId="0" fontId="145" fillId="0" borderId="14" xfId="0" applyFont="1" applyBorder="1" applyAlignment="1">
      <alignment horizontal="left" vertical="center"/>
    </xf>
    <xf numFmtId="0" fontId="96" fillId="53" borderId="63" xfId="129" applyFont="1" applyFill="1" applyBorder="1" applyAlignment="1">
      <alignment horizontal="center" vertical="center"/>
    </xf>
    <xf numFmtId="0" fontId="96" fillId="53" borderId="103" xfId="129" applyFont="1" applyFill="1" applyBorder="1" applyAlignment="1">
      <alignment horizontal="center" vertical="center"/>
    </xf>
    <xf numFmtId="0" fontId="96" fillId="53" borderId="64" xfId="129" applyFont="1" applyFill="1" applyBorder="1" applyAlignment="1">
      <alignment horizontal="center" vertical="center"/>
    </xf>
    <xf numFmtId="0" fontId="143" fillId="60" borderId="43" xfId="129" applyFont="1" applyFill="1" applyBorder="1" applyAlignment="1">
      <alignment horizontal="center" vertical="center"/>
    </xf>
    <xf numFmtId="0" fontId="143" fillId="60" borderId="178" xfId="129" applyFont="1" applyFill="1" applyBorder="1" applyAlignment="1">
      <alignment horizontal="center" vertical="center"/>
    </xf>
    <xf numFmtId="0" fontId="96" fillId="53" borderId="11" xfId="129" applyFont="1" applyFill="1" applyBorder="1" applyAlignment="1">
      <alignment horizontal="center" vertical="center"/>
    </xf>
    <xf numFmtId="0" fontId="96" fillId="53" borderId="14" xfId="129" applyFont="1" applyFill="1" applyBorder="1" applyAlignment="1">
      <alignment horizontal="center" vertical="center"/>
    </xf>
    <xf numFmtId="0" fontId="96" fillId="53" borderId="18" xfId="129" applyFont="1" applyFill="1" applyBorder="1" applyAlignment="1">
      <alignment horizontal="center" vertical="center"/>
    </xf>
    <xf numFmtId="0" fontId="96" fillId="53" borderId="2" xfId="129" applyFont="1" applyFill="1" applyBorder="1" applyAlignment="1">
      <alignment horizontal="center" vertical="center"/>
    </xf>
    <xf numFmtId="0" fontId="96" fillId="53" borderId="3" xfId="129" applyFont="1" applyFill="1" applyBorder="1" applyAlignment="1">
      <alignment horizontal="center" vertical="center"/>
    </xf>
    <xf numFmtId="0" fontId="96" fillId="53" borderId="4" xfId="129" applyFont="1" applyFill="1" applyBorder="1" applyAlignment="1">
      <alignment horizontal="center" vertical="center"/>
    </xf>
    <xf numFmtId="0" fontId="89" fillId="18" borderId="2" xfId="10" applyFont="1" applyFill="1" applyBorder="1" applyAlignment="1">
      <alignment horizontal="center" vertical="center" wrapText="1"/>
    </xf>
    <xf numFmtId="0" fontId="89" fillId="18" borderId="3" xfId="10" applyFont="1" applyFill="1" applyBorder="1" applyAlignment="1">
      <alignment horizontal="center" vertical="center" wrapText="1"/>
    </xf>
    <xf numFmtId="0" fontId="89" fillId="18" borderId="4" xfId="10" applyFont="1" applyFill="1" applyBorder="1" applyAlignment="1">
      <alignment horizontal="center" vertical="center" wrapText="1"/>
    </xf>
    <xf numFmtId="0" fontId="89" fillId="18" borderId="2" xfId="10" applyFont="1" applyFill="1" applyBorder="1" applyAlignment="1">
      <alignment horizontal="center" vertical="center"/>
    </xf>
    <xf numFmtId="0" fontId="89" fillId="18" borderId="3" xfId="10" applyFont="1" applyFill="1" applyBorder="1" applyAlignment="1">
      <alignment horizontal="center" vertical="center"/>
    </xf>
    <xf numFmtId="0" fontId="89" fillId="18" borderId="4" xfId="10" applyFont="1" applyFill="1" applyBorder="1" applyAlignment="1">
      <alignment horizontal="center" vertical="center"/>
    </xf>
    <xf numFmtId="4" fontId="145" fillId="0" borderId="0" xfId="10" applyNumberFormat="1" applyFont="1" applyAlignment="1">
      <alignment horizontal="center" vertical="center" wrapText="1"/>
    </xf>
    <xf numFmtId="0" fontId="89" fillId="18" borderId="2" xfId="11" applyFont="1" applyFill="1" applyBorder="1" applyAlignment="1">
      <alignment horizontal="center" vertical="center"/>
    </xf>
    <xf numFmtId="0" fontId="89" fillId="18" borderId="3" xfId="11" applyFont="1" applyFill="1" applyBorder="1" applyAlignment="1">
      <alignment horizontal="center" vertical="center"/>
    </xf>
    <xf numFmtId="0" fontId="89" fillId="18" borderId="4" xfId="11" applyFont="1" applyFill="1" applyBorder="1" applyAlignment="1">
      <alignment horizontal="center" vertical="center"/>
    </xf>
    <xf numFmtId="0" fontId="143" fillId="3" borderId="11" xfId="11" applyFont="1" applyFill="1" applyBorder="1" applyAlignment="1">
      <alignment horizontal="center" vertical="center" wrapText="1"/>
    </xf>
    <xf numFmtId="0" fontId="143" fillId="3" borderId="10" xfId="11" applyFont="1" applyFill="1" applyBorder="1" applyAlignment="1">
      <alignment horizontal="center" vertical="center" wrapText="1"/>
    </xf>
    <xf numFmtId="0" fontId="143" fillId="3" borderId="9" xfId="11" applyFont="1" applyFill="1" applyBorder="1" applyAlignment="1">
      <alignment horizontal="center" vertical="center" wrapText="1"/>
    </xf>
    <xf numFmtId="0" fontId="94" fillId="3" borderId="128" xfId="0" applyFont="1" applyFill="1" applyBorder="1" applyAlignment="1">
      <alignment horizontal="center"/>
    </xf>
    <xf numFmtId="0" fontId="94" fillId="3" borderId="143" xfId="0" applyFont="1" applyFill="1" applyBorder="1" applyAlignment="1">
      <alignment horizontal="center"/>
    </xf>
    <xf numFmtId="0" fontId="94" fillId="3" borderId="33" xfId="0" applyFont="1" applyFill="1" applyBorder="1" applyAlignment="1">
      <alignment horizontal="center"/>
    </xf>
    <xf numFmtId="0" fontId="143" fillId="3" borderId="171" xfId="11" applyFont="1" applyFill="1" applyBorder="1" applyAlignment="1">
      <alignment horizontal="center"/>
    </xf>
    <xf numFmtId="0" fontId="143" fillId="3" borderId="184" xfId="11" applyFont="1" applyFill="1" applyBorder="1" applyAlignment="1">
      <alignment horizontal="center"/>
    </xf>
    <xf numFmtId="0" fontId="143" fillId="3" borderId="186" xfId="11" applyFont="1" applyFill="1" applyBorder="1" applyAlignment="1">
      <alignment horizontal="center"/>
    </xf>
    <xf numFmtId="0" fontId="119" fillId="18" borderId="3" xfId="0" applyFont="1" applyFill="1" applyBorder="1" applyAlignment="1">
      <alignment horizontal="center" vertical="center"/>
    </xf>
    <xf numFmtId="0" fontId="94" fillId="3" borderId="11" xfId="0" applyFont="1" applyFill="1" applyBorder="1" applyAlignment="1">
      <alignment horizontal="center"/>
    </xf>
    <xf numFmtId="0" fontId="94" fillId="3" borderId="14" xfId="0" applyFont="1" applyFill="1" applyBorder="1" applyAlignment="1">
      <alignment horizontal="center"/>
    </xf>
    <xf numFmtId="0" fontId="94" fillId="3" borderId="18" xfId="0" applyFont="1" applyFill="1" applyBorder="1" applyAlignment="1">
      <alignment horizontal="center"/>
    </xf>
    <xf numFmtId="0" fontId="143" fillId="3" borderId="7" xfId="11" applyFont="1" applyFill="1" applyBorder="1" applyAlignment="1">
      <alignment horizontal="center" vertical="center" wrapText="1"/>
    </xf>
    <xf numFmtId="0" fontId="143" fillId="3" borderId="8" xfId="11" applyFont="1" applyFill="1" applyBorder="1" applyAlignment="1">
      <alignment horizontal="center" vertical="center" wrapText="1"/>
    </xf>
    <xf numFmtId="0" fontId="143" fillId="3" borderId="5" xfId="11" applyFont="1" applyFill="1" applyBorder="1" applyAlignment="1">
      <alignment horizontal="center" vertical="center" wrapText="1"/>
    </xf>
    <xf numFmtId="0" fontId="94" fillId="3" borderId="2" xfId="0" applyFont="1" applyFill="1" applyBorder="1" applyAlignment="1">
      <alignment horizontal="center" vertical="center"/>
    </xf>
    <xf numFmtId="0" fontId="94" fillId="3" borderId="3" xfId="0" applyFont="1" applyFill="1" applyBorder="1" applyAlignment="1">
      <alignment horizontal="center" vertical="center"/>
    </xf>
    <xf numFmtId="0" fontId="94" fillId="3" borderId="4" xfId="0" applyFont="1" applyFill="1" applyBorder="1" applyAlignment="1">
      <alignment horizontal="center" vertical="center"/>
    </xf>
    <xf numFmtId="0" fontId="143" fillId="3" borderId="2" xfId="11" applyFont="1" applyFill="1" applyBorder="1" applyAlignment="1">
      <alignment horizontal="center" vertical="center"/>
    </xf>
    <xf numFmtId="0" fontId="143" fillId="3" borderId="3" xfId="11" applyFont="1" applyFill="1" applyBorder="1" applyAlignment="1">
      <alignment horizontal="center" vertical="center"/>
    </xf>
    <xf numFmtId="0" fontId="143" fillId="3" borderId="4" xfId="11" applyFont="1" applyFill="1" applyBorder="1" applyAlignment="1">
      <alignment horizontal="center" vertical="center"/>
    </xf>
    <xf numFmtId="0" fontId="143" fillId="3" borderId="6" xfId="11" applyFont="1" applyFill="1" applyBorder="1" applyAlignment="1">
      <alignment horizontal="center" vertical="center" wrapText="1"/>
    </xf>
    <xf numFmtId="0" fontId="143" fillId="3" borderId="0" xfId="11" applyFont="1" applyFill="1" applyAlignment="1">
      <alignment horizontal="center" vertical="center" wrapText="1"/>
    </xf>
    <xf numFmtId="0" fontId="143" fillId="3" borderId="2" xfId="11" applyFont="1" applyFill="1" applyBorder="1" applyAlignment="1">
      <alignment horizontal="center" vertical="center" wrapText="1"/>
    </xf>
    <xf numFmtId="0" fontId="143" fillId="3" borderId="3" xfId="11" applyFont="1" applyFill="1" applyBorder="1" applyAlignment="1">
      <alignment horizontal="center" vertical="center" wrapText="1"/>
    </xf>
    <xf numFmtId="0" fontId="143" fillId="3" borderId="4" xfId="11" applyFont="1" applyFill="1" applyBorder="1" applyAlignment="1">
      <alignment horizontal="center" vertical="center" wrapText="1"/>
    </xf>
    <xf numFmtId="0" fontId="96" fillId="43" borderId="2" xfId="0" applyFont="1" applyFill="1" applyBorder="1" applyAlignment="1">
      <alignment horizontal="center" vertical="center"/>
    </xf>
    <xf numFmtId="0" fontId="96" fillId="43" borderId="3" xfId="0" applyFont="1" applyFill="1" applyBorder="1" applyAlignment="1">
      <alignment horizontal="center" vertical="center"/>
    </xf>
    <xf numFmtId="0" fontId="96" fillId="43" borderId="4" xfId="0" applyFont="1" applyFill="1" applyBorder="1" applyAlignment="1">
      <alignment horizontal="center" vertical="center"/>
    </xf>
    <xf numFmtId="0" fontId="94" fillId="44" borderId="11" xfId="0" applyFont="1" applyFill="1" applyBorder="1" applyAlignment="1">
      <alignment horizontal="center" vertical="center" wrapText="1"/>
    </xf>
    <xf numFmtId="0" fontId="94" fillId="44" borderId="10" xfId="0" applyFont="1" applyFill="1" applyBorder="1" applyAlignment="1">
      <alignment horizontal="center" vertical="center" wrapText="1"/>
    </xf>
    <xf numFmtId="0" fontId="94" fillId="44" borderId="9" xfId="0" applyFont="1" applyFill="1" applyBorder="1" applyAlignment="1">
      <alignment horizontal="center" vertical="center" wrapText="1"/>
    </xf>
    <xf numFmtId="0" fontId="94" fillId="44" borderId="7" xfId="0" applyFont="1" applyFill="1" applyBorder="1" applyAlignment="1">
      <alignment horizontal="center" vertical="center"/>
    </xf>
    <xf numFmtId="0" fontId="94" fillId="44" borderId="8" xfId="0" applyFont="1" applyFill="1" applyBorder="1" applyAlignment="1">
      <alignment horizontal="center" vertical="center"/>
    </xf>
    <xf numFmtId="0" fontId="94" fillId="44" borderId="5" xfId="0" applyFont="1" applyFill="1" applyBorder="1" applyAlignment="1">
      <alignment horizontal="center" vertical="center"/>
    </xf>
    <xf numFmtId="0" fontId="94" fillId="44" borderId="18" xfId="0" applyFont="1" applyFill="1" applyBorder="1" applyAlignment="1">
      <alignment horizontal="center" vertical="center" wrapText="1"/>
    </xf>
    <xf numFmtId="0" fontId="94" fillId="44" borderId="13" xfId="0" applyFont="1" applyFill="1" applyBorder="1" applyAlignment="1">
      <alignment horizontal="center" vertical="center"/>
    </xf>
    <xf numFmtId="0" fontId="94" fillId="44" borderId="12" xfId="0" applyFont="1" applyFill="1" applyBorder="1" applyAlignment="1">
      <alignment horizontal="center" vertical="center"/>
    </xf>
  </cellXfs>
  <cellStyles count="140">
    <cellStyle name="20 % – Zvýraznění 1" xfId="63" builtinId="30" customBuiltin="1"/>
    <cellStyle name="20 % – Zvýraznění 2" xfId="1" builtinId="34" customBuiltin="1"/>
    <cellStyle name="20 % – Zvýraznění 3" xfId="70" builtinId="38" customBuiltin="1"/>
    <cellStyle name="20 % – Zvýraznění 4" xfId="74" builtinId="42" customBuiltin="1"/>
    <cellStyle name="20 % – Zvýraznění 5" xfId="78" builtinId="46" customBuiltin="1"/>
    <cellStyle name="20 % – Zvýraznění 6" xfId="82" builtinId="50" customBuiltin="1"/>
    <cellStyle name="20 % – Zvýraznění1 2" xfId="17" xr:uid="{00000000-0005-0000-0000-000001000000}"/>
    <cellStyle name="20 % – Zvýraznění2 2" xfId="18" xr:uid="{00000000-0005-0000-0000-000003000000}"/>
    <cellStyle name="20 % – Zvýraznění2 3" xfId="114" xr:uid="{00000000-0005-0000-0000-000004000000}"/>
    <cellStyle name="20 % – Zvýraznění3 2" xfId="19" xr:uid="{00000000-0005-0000-0000-000006000000}"/>
    <cellStyle name="20 % – Zvýraznění4 2" xfId="20" xr:uid="{00000000-0005-0000-0000-000008000000}"/>
    <cellStyle name="40 % – Zvýraznění 1" xfId="64" builtinId="31" customBuiltin="1"/>
    <cellStyle name="40 % – Zvýraznění 2" xfId="67" builtinId="35" customBuiltin="1"/>
    <cellStyle name="40 % – Zvýraznění 3" xfId="71" builtinId="39" customBuiltin="1"/>
    <cellStyle name="40 % – Zvýraznění 4" xfId="75" builtinId="43" customBuiltin="1"/>
    <cellStyle name="40 % – Zvýraznění 5" xfId="79" builtinId="47" customBuiltin="1"/>
    <cellStyle name="40 % – Zvýraznění 6" xfId="83" builtinId="51" customBuiltin="1"/>
    <cellStyle name="40 % – Zvýraznění3 2" xfId="21" xr:uid="{00000000-0005-0000-0000-00000E000000}"/>
    <cellStyle name="60 % – Zvýraznění 1" xfId="65" builtinId="32" customBuiltin="1"/>
    <cellStyle name="60 % – Zvýraznění 2" xfId="68" builtinId="36" customBuiltin="1"/>
    <cellStyle name="60 % – Zvýraznění 3" xfId="72" builtinId="40" customBuiltin="1"/>
    <cellStyle name="60 % – Zvýraznění 4" xfId="76" builtinId="44" customBuiltin="1"/>
    <cellStyle name="60 % – Zvýraznění 5" xfId="80" builtinId="48" customBuiltin="1"/>
    <cellStyle name="60 % – Zvýraznění 6" xfId="84" builtinId="52" customBuiltin="1"/>
    <cellStyle name="60 % – Zvýraznění3 2" xfId="22" xr:uid="{00000000-0005-0000-0000-000015000000}"/>
    <cellStyle name="60 % – Zvýraznění4 2" xfId="23" xr:uid="{00000000-0005-0000-0000-000017000000}"/>
    <cellStyle name="60 % – Zvýraznění6 2" xfId="24" xr:uid="{00000000-0005-0000-0000-00001A000000}"/>
    <cellStyle name="Celkem" xfId="61" builtinId="25" customBuiltin="1"/>
    <cellStyle name="Datum" xfId="3" xr:uid="{00000000-0005-0000-0000-00001C000000}"/>
    <cellStyle name="Finanční0" xfId="4" xr:uid="{00000000-0005-0000-0000-00001D000000}"/>
    <cellStyle name="Kontrolní buňka" xfId="57" builtinId="23" customBuiltin="1"/>
    <cellStyle name="Měna0" xfId="5" xr:uid="{00000000-0005-0000-0000-00001F000000}"/>
    <cellStyle name="Nadpis 1" xfId="46" builtinId="16" customBuiltin="1"/>
    <cellStyle name="Nadpis 2" xfId="47" builtinId="17" customBuiltin="1"/>
    <cellStyle name="Nadpis 3" xfId="48" builtinId="18" customBuiltin="1"/>
    <cellStyle name="Nadpis 4" xfId="49" builtinId="19" customBuiltin="1"/>
    <cellStyle name="Název" xfId="45" builtinId="15" customBuiltin="1"/>
    <cellStyle name="Neutrální" xfId="52" builtinId="28" customBuiltin="1"/>
    <cellStyle name="Normální" xfId="0" builtinId="0"/>
    <cellStyle name="Normální 10" xfId="14" xr:uid="{00000000-0005-0000-0000-000027000000}"/>
    <cellStyle name="Normální 11" xfId="108" xr:uid="{00000000-0005-0000-0000-000028000000}"/>
    <cellStyle name="Normální 12" xfId="112" xr:uid="{00000000-0005-0000-0000-000029000000}"/>
    <cellStyle name="Normální 13" xfId="113" xr:uid="{00000000-0005-0000-0000-00002A000000}"/>
    <cellStyle name="Normální 14" xfId="116" xr:uid="{00000000-0005-0000-0000-00002B000000}"/>
    <cellStyle name="Normální 15" xfId="117" xr:uid="{00000000-0005-0000-0000-00002C000000}"/>
    <cellStyle name="Normální 16" xfId="118" xr:uid="{00000000-0005-0000-0000-00002D000000}"/>
    <cellStyle name="Normální 16 2" xfId="139" xr:uid="{57D5B4EC-78D4-4E9D-AA1C-D910F2CA78B8}"/>
    <cellStyle name="Normální 17" xfId="119" xr:uid="{00000000-0005-0000-0000-00002E000000}"/>
    <cellStyle name="Normální 18" xfId="120" xr:uid="{B487CF12-C819-4570-8AA9-A31A544225F5}"/>
    <cellStyle name="Normální 19" xfId="121" xr:uid="{AA73A316-3CAF-4E8C-95B1-726CC611188E}"/>
    <cellStyle name="Normální 2" xfId="2" xr:uid="{00000000-0005-0000-0000-00002F000000}"/>
    <cellStyle name="Normální 2 2" xfId="11" xr:uid="{00000000-0005-0000-0000-000030000000}"/>
    <cellStyle name="Normální 2 2 2" xfId="27" xr:uid="{00000000-0005-0000-0000-000031000000}"/>
    <cellStyle name="Normální 2 2 3" xfId="28" xr:uid="{00000000-0005-0000-0000-000032000000}"/>
    <cellStyle name="Normální 2 3" xfId="29" xr:uid="{00000000-0005-0000-0000-000033000000}"/>
    <cellStyle name="Normální 2 4" xfId="125" xr:uid="{9B7F3BF3-68EA-49E1-A553-0BFDA2256662}"/>
    <cellStyle name="Normální 20" xfId="123" xr:uid="{A9BBC116-864C-41E4-9F86-F6B290093B35}"/>
    <cellStyle name="Normální 21" xfId="126" xr:uid="{B0F57581-9A1C-4461-9E43-3A2DEA6AA261}"/>
    <cellStyle name="Normální 22" xfId="127" xr:uid="{84EE6DDA-86BC-47DB-B841-1F91F9E6E0EA}"/>
    <cellStyle name="Normální 23" xfId="128" xr:uid="{6D54063C-E557-4839-9578-2F14782FCC74}"/>
    <cellStyle name="Normální 24" xfId="129" xr:uid="{936F265A-8E7F-4BDB-84E1-08B136FD1E1A}"/>
    <cellStyle name="Normální 24 2" xfId="132" xr:uid="{777D3B36-EDE4-4ABD-A821-87D75DB3376E}"/>
    <cellStyle name="Normální 24 3" xfId="135" xr:uid="{066FAFD7-4B0E-4216-9619-309873CE237C}"/>
    <cellStyle name="Normální 25" xfId="130" xr:uid="{20D468C9-C977-4501-A3B1-10B3F3111283}"/>
    <cellStyle name="Normální 26" xfId="133" xr:uid="{A29C031B-25A0-4793-A0E4-2A31FE7C6443}"/>
    <cellStyle name="Normální 26 2" xfId="134" xr:uid="{C163D97A-4D1B-4AA8-AC53-E661DA0E409A}"/>
    <cellStyle name="Normální 27" xfId="136" xr:uid="{4CFFAEC6-092B-447D-847B-AED972A709D1}"/>
    <cellStyle name="Normální 28" xfId="137" xr:uid="{33678E2A-244A-4C8E-84B2-F2DC514EBDA5}"/>
    <cellStyle name="Normální 29" xfId="138" xr:uid="{84D0084E-B0E0-4B95-9E7C-650E75CBB3F4}"/>
    <cellStyle name="Normální 3" xfId="10" xr:uid="{00000000-0005-0000-0000-000034000000}"/>
    <cellStyle name="Normální 3 2" xfId="13" xr:uid="{00000000-0005-0000-0000-000035000000}"/>
    <cellStyle name="Normální 3 3" xfId="30" xr:uid="{00000000-0005-0000-0000-000036000000}"/>
    <cellStyle name="Normální 3 4" xfId="31" xr:uid="{00000000-0005-0000-0000-000037000000}"/>
    <cellStyle name="Normální 4" xfId="12" xr:uid="{00000000-0005-0000-0000-000038000000}"/>
    <cellStyle name="Normální 4 2" xfId="85" xr:uid="{00000000-0005-0000-0000-000039000000}"/>
    <cellStyle name="Normální 4 3" xfId="124" xr:uid="{3DCCB295-3CCD-4585-B5CA-8034FC3E9908}"/>
    <cellStyle name="Normální 5" xfId="25" xr:uid="{00000000-0005-0000-0000-00003A000000}"/>
    <cellStyle name="Normální 5 2" xfId="35" xr:uid="{00000000-0005-0000-0000-00003B000000}"/>
    <cellStyle name="Normální 5 2 2" xfId="115" xr:uid="{00000000-0005-0000-0000-00003C000000}"/>
    <cellStyle name="Normální 5 2 2 2" xfId="131" xr:uid="{CE869A15-BCAD-4A4E-BA94-F2B1B3E63EA9}"/>
    <cellStyle name="Normální 5 2 3" xfId="122" xr:uid="{8AB03950-10DD-4B9A-B7D7-E101880A4B7B}"/>
    <cellStyle name="Normální 5 3" xfId="36" xr:uid="{00000000-0005-0000-0000-00003D000000}"/>
    <cellStyle name="Normální 5 4" xfId="37" xr:uid="{00000000-0005-0000-0000-00003E000000}"/>
    <cellStyle name="Normální 5 5" xfId="38" xr:uid="{00000000-0005-0000-0000-00003F000000}"/>
    <cellStyle name="Normální 5 6" xfId="39" xr:uid="{00000000-0005-0000-0000-000040000000}"/>
    <cellStyle name="Normální 6" xfId="15" xr:uid="{00000000-0005-0000-0000-000041000000}"/>
    <cellStyle name="Normální 6 2" xfId="16" xr:uid="{00000000-0005-0000-0000-000042000000}"/>
    <cellStyle name="Normální 6 2 2" xfId="107" xr:uid="{00000000-0005-0000-0000-000043000000}"/>
    <cellStyle name="Normální 7" xfId="40" xr:uid="{00000000-0005-0000-0000-000044000000}"/>
    <cellStyle name="Normální 7 2" xfId="41" xr:uid="{00000000-0005-0000-0000-000045000000}"/>
    <cellStyle name="Normální 7 3" xfId="44" xr:uid="{00000000-0005-0000-0000-000046000000}"/>
    <cellStyle name="Normální 8" xfId="42" xr:uid="{00000000-0005-0000-0000-000047000000}"/>
    <cellStyle name="Normální 9" xfId="43" xr:uid="{00000000-0005-0000-0000-000048000000}"/>
    <cellStyle name="Pevný" xfId="6" xr:uid="{00000000-0005-0000-0000-000049000000}"/>
    <cellStyle name="Poznámka" xfId="59" builtinId="10" customBuiltin="1"/>
    <cellStyle name="Poznámka 2" xfId="26" xr:uid="{00000000-0005-0000-0000-00004B000000}"/>
    <cellStyle name="Propojená buňka" xfId="56" builtinId="24" customBuiltin="1"/>
    <cellStyle name="SAPBEXaggData" xfId="32" xr:uid="{00000000-0005-0000-0000-00004D000000}"/>
    <cellStyle name="SAPBEXaggData 2" xfId="88" xr:uid="{00000000-0005-0000-0000-00004E000000}"/>
    <cellStyle name="SAPBEXaggData 2 2" xfId="89" xr:uid="{00000000-0005-0000-0000-00004F000000}"/>
    <cellStyle name="SAPBEXaggData 2 3" xfId="90" xr:uid="{00000000-0005-0000-0000-000050000000}"/>
    <cellStyle name="SAPBEXaggData 2 4" xfId="91" xr:uid="{00000000-0005-0000-0000-000051000000}"/>
    <cellStyle name="SAPBEXaggData 2 5" xfId="109" xr:uid="{00000000-0005-0000-0000-000052000000}"/>
    <cellStyle name="SAPBEXaggData 3" xfId="92" xr:uid="{00000000-0005-0000-0000-000053000000}"/>
    <cellStyle name="SAPBEXaggData 4" xfId="93" xr:uid="{00000000-0005-0000-0000-000054000000}"/>
    <cellStyle name="SAPBEXaggData 5" xfId="94" xr:uid="{00000000-0005-0000-0000-000055000000}"/>
    <cellStyle name="SAPBEXchaText" xfId="33" xr:uid="{00000000-0005-0000-0000-000056000000}"/>
    <cellStyle name="SAPBEXchaText 2" xfId="86" xr:uid="{00000000-0005-0000-0000-000057000000}"/>
    <cellStyle name="SAPBEXchaText 2 2" xfId="95" xr:uid="{00000000-0005-0000-0000-000058000000}"/>
    <cellStyle name="SAPBEXchaText 2 3" xfId="96" xr:uid="{00000000-0005-0000-0000-000059000000}"/>
    <cellStyle name="SAPBEXchaText 2 4" xfId="97" xr:uid="{00000000-0005-0000-0000-00005A000000}"/>
    <cellStyle name="SAPBEXchaText 2 5" xfId="110" xr:uid="{00000000-0005-0000-0000-00005B000000}"/>
    <cellStyle name="SAPBEXchaText 3" xfId="98" xr:uid="{00000000-0005-0000-0000-00005C000000}"/>
    <cellStyle name="SAPBEXchaText 4" xfId="99" xr:uid="{00000000-0005-0000-0000-00005D000000}"/>
    <cellStyle name="SAPBEXchaText 5" xfId="100" xr:uid="{00000000-0005-0000-0000-00005E000000}"/>
    <cellStyle name="SAPBEXstdItem" xfId="34" xr:uid="{00000000-0005-0000-0000-00005F000000}"/>
    <cellStyle name="SAPBEXstdItem 2" xfId="87" xr:uid="{00000000-0005-0000-0000-000060000000}"/>
    <cellStyle name="SAPBEXstdItem 2 2" xfId="101" xr:uid="{00000000-0005-0000-0000-000061000000}"/>
    <cellStyle name="SAPBEXstdItem 2 3" xfId="102" xr:uid="{00000000-0005-0000-0000-000062000000}"/>
    <cellStyle name="SAPBEXstdItem 2 4" xfId="103" xr:uid="{00000000-0005-0000-0000-000063000000}"/>
    <cellStyle name="SAPBEXstdItem 2 5" xfId="111" xr:uid="{00000000-0005-0000-0000-000064000000}"/>
    <cellStyle name="SAPBEXstdItem 3" xfId="104" xr:uid="{00000000-0005-0000-0000-000065000000}"/>
    <cellStyle name="SAPBEXstdItem 4" xfId="105" xr:uid="{00000000-0005-0000-0000-000066000000}"/>
    <cellStyle name="SAPBEXstdItem 5" xfId="106" xr:uid="{00000000-0005-0000-0000-000067000000}"/>
    <cellStyle name="Správně" xfId="50" builtinId="26" customBuiltin="1"/>
    <cellStyle name="Špatně" xfId="51" builtinId="27" customBuiltin="1"/>
    <cellStyle name="Text upozornění" xfId="58" builtinId="11" customBuiltin="1"/>
    <cellStyle name="Vstup" xfId="53" builtinId="20" customBuiltin="1"/>
    <cellStyle name="Výpočet" xfId="55" builtinId="22" customBuiltin="1"/>
    <cellStyle name="Výstup" xfId="54" builtinId="21" customBuiltin="1"/>
    <cellStyle name="Vysvětlující text" xfId="60" builtinId="53" customBuiltin="1"/>
    <cellStyle name="vzorce" xfId="9" xr:uid="{00000000-0005-0000-0000-00006F000000}"/>
    <cellStyle name="Záhlaví 1" xfId="7" xr:uid="{00000000-0005-0000-0000-000070000000}"/>
    <cellStyle name="Záhlaví 2" xfId="8" xr:uid="{00000000-0005-0000-0000-000071000000}"/>
    <cellStyle name="Zvýraznění 1" xfId="62" builtinId="29" customBuiltin="1"/>
    <cellStyle name="Zvýraznění 2" xfId="66" builtinId="33" customBuiltin="1"/>
    <cellStyle name="Zvýraznění 3" xfId="69" builtinId="37" customBuiltin="1"/>
    <cellStyle name="Zvýraznění 4" xfId="73" builtinId="41" customBuiltin="1"/>
    <cellStyle name="Zvýraznění 5" xfId="77" builtinId="45" customBuiltin="1"/>
    <cellStyle name="Zvýraznění 6" xfId="81" builtinId="49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E2CB"/>
      <color rgb="FFFFF8F3"/>
      <color rgb="FFF1EFE7"/>
      <color rgb="FFE9BDFF"/>
      <color rgb="FFCC66FF"/>
      <color rgb="FFFFC1C1"/>
      <color rgb="FFFFFFBD"/>
      <color rgb="FFFFE79B"/>
      <color rgb="FFFFFFCC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Vývoj míry nezaměstnanosti (v 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p3c!$A$3</c:f>
              <c:strCache>
                <c:ptCount val="1"/>
                <c:pt idx="0">
                  <c:v>Czechia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p3c!$B$2:$Y$2</c:f>
              <c:strCache>
                <c:ptCount val="24"/>
                <c:pt idx="0">
                  <c:v>2021
01</c:v>
                </c:pt>
                <c:pt idx="1">
                  <c:v>2021
02</c:v>
                </c:pt>
                <c:pt idx="2">
                  <c:v>2021
03</c:v>
                </c:pt>
                <c:pt idx="3">
                  <c:v>2021
04</c:v>
                </c:pt>
                <c:pt idx="4">
                  <c:v>2021
05</c:v>
                </c:pt>
                <c:pt idx="5">
                  <c:v>2021
06</c:v>
                </c:pt>
                <c:pt idx="6">
                  <c:v>2021
07</c:v>
                </c:pt>
                <c:pt idx="7">
                  <c:v>2021
08</c:v>
                </c:pt>
                <c:pt idx="8">
                  <c:v>2021
09</c:v>
                </c:pt>
                <c:pt idx="9">
                  <c:v>2021
10</c:v>
                </c:pt>
                <c:pt idx="10">
                  <c:v>2021
11</c:v>
                </c:pt>
                <c:pt idx="11">
                  <c:v>2021
12</c:v>
                </c:pt>
                <c:pt idx="12">
                  <c:v>2022
01</c:v>
                </c:pt>
                <c:pt idx="13">
                  <c:v>2022
02</c:v>
                </c:pt>
                <c:pt idx="14">
                  <c:v>2022
03</c:v>
                </c:pt>
                <c:pt idx="15">
                  <c:v>2022
04</c:v>
                </c:pt>
                <c:pt idx="16">
                  <c:v>2022
05</c:v>
                </c:pt>
                <c:pt idx="17">
                  <c:v>2022
06</c:v>
                </c:pt>
                <c:pt idx="18">
                  <c:v>2022
07</c:v>
                </c:pt>
                <c:pt idx="19">
                  <c:v>2022
08</c:v>
                </c:pt>
                <c:pt idx="20">
                  <c:v>2022
09</c:v>
                </c:pt>
                <c:pt idx="21">
                  <c:v>2022
10</c:v>
                </c:pt>
                <c:pt idx="22">
                  <c:v>2022
11</c:v>
                </c:pt>
                <c:pt idx="23">
                  <c:v>2022
12</c:v>
                </c:pt>
              </c:strCache>
            </c:strRef>
          </c:cat>
          <c:val>
            <c:numRef>
              <c:f>p3c!$B$3:$Y$3</c:f>
              <c:numCache>
                <c:formatCode>#\ ##0.0</c:formatCode>
                <c:ptCount val="24"/>
                <c:pt idx="0">
                  <c:v>3.4</c:v>
                </c:pt>
                <c:pt idx="1">
                  <c:v>3.3</c:v>
                </c:pt>
                <c:pt idx="2">
                  <c:v>3.4</c:v>
                </c:pt>
                <c:pt idx="3">
                  <c:v>3.3</c:v>
                </c:pt>
                <c:pt idx="4">
                  <c:v>3</c:v>
                </c:pt>
                <c:pt idx="5">
                  <c:v>2.7</c:v>
                </c:pt>
                <c:pt idx="6">
                  <c:v>2.7</c:v>
                </c:pt>
                <c:pt idx="7">
                  <c:v>2.9</c:v>
                </c:pt>
                <c:pt idx="8">
                  <c:v>2.5</c:v>
                </c:pt>
                <c:pt idx="9">
                  <c:v>2.4</c:v>
                </c:pt>
                <c:pt idx="10">
                  <c:v>2</c:v>
                </c:pt>
                <c:pt idx="11">
                  <c:v>2.1</c:v>
                </c:pt>
                <c:pt idx="12">
                  <c:v>2.5</c:v>
                </c:pt>
                <c:pt idx="13">
                  <c:v>2.7</c:v>
                </c:pt>
                <c:pt idx="14">
                  <c:v>2.2999999999999998</c:v>
                </c:pt>
                <c:pt idx="15">
                  <c:v>2.4</c:v>
                </c:pt>
                <c:pt idx="16">
                  <c:v>2.4</c:v>
                </c:pt>
                <c:pt idx="17">
                  <c:v>2.4</c:v>
                </c:pt>
                <c:pt idx="18">
                  <c:v>2.2999999999999998</c:v>
                </c:pt>
                <c:pt idx="19">
                  <c:v>2.6</c:v>
                </c:pt>
                <c:pt idx="20">
                  <c:v>2.2000000000000002</c:v>
                </c:pt>
                <c:pt idx="21">
                  <c:v>2.1</c:v>
                </c:pt>
                <c:pt idx="22">
                  <c:v>2.7</c:v>
                </c:pt>
                <c:pt idx="23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D-458E-8FB2-2B30C57126EF}"/>
            </c:ext>
          </c:extLst>
        </c:ser>
        <c:ser>
          <c:idx val="1"/>
          <c:order val="1"/>
          <c:tx>
            <c:strRef>
              <c:f>p3c!$A$19</c:f>
              <c:strCache>
                <c:ptCount val="1"/>
                <c:pt idx="0">
                  <c:v>EU 27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p3c!$B$2:$Y$2</c:f>
              <c:strCache>
                <c:ptCount val="24"/>
                <c:pt idx="0">
                  <c:v>2021
01</c:v>
                </c:pt>
                <c:pt idx="1">
                  <c:v>2021
02</c:v>
                </c:pt>
                <c:pt idx="2">
                  <c:v>2021
03</c:v>
                </c:pt>
                <c:pt idx="3">
                  <c:v>2021
04</c:v>
                </c:pt>
                <c:pt idx="4">
                  <c:v>2021
05</c:v>
                </c:pt>
                <c:pt idx="5">
                  <c:v>2021
06</c:v>
                </c:pt>
                <c:pt idx="6">
                  <c:v>2021
07</c:v>
                </c:pt>
                <c:pt idx="7">
                  <c:v>2021
08</c:v>
                </c:pt>
                <c:pt idx="8">
                  <c:v>2021
09</c:v>
                </c:pt>
                <c:pt idx="9">
                  <c:v>2021
10</c:v>
                </c:pt>
                <c:pt idx="10">
                  <c:v>2021
11</c:v>
                </c:pt>
                <c:pt idx="11">
                  <c:v>2021
12</c:v>
                </c:pt>
                <c:pt idx="12">
                  <c:v>2022
01</c:v>
                </c:pt>
                <c:pt idx="13">
                  <c:v>2022
02</c:v>
                </c:pt>
                <c:pt idx="14">
                  <c:v>2022
03</c:v>
                </c:pt>
                <c:pt idx="15">
                  <c:v>2022
04</c:v>
                </c:pt>
                <c:pt idx="16">
                  <c:v>2022
05</c:v>
                </c:pt>
                <c:pt idx="17">
                  <c:v>2022
06</c:v>
                </c:pt>
                <c:pt idx="18">
                  <c:v>2022
07</c:v>
                </c:pt>
                <c:pt idx="19">
                  <c:v>2022
08</c:v>
                </c:pt>
                <c:pt idx="20">
                  <c:v>2022
09</c:v>
                </c:pt>
                <c:pt idx="21">
                  <c:v>2022
10</c:v>
                </c:pt>
                <c:pt idx="22">
                  <c:v>2022
11</c:v>
                </c:pt>
                <c:pt idx="23">
                  <c:v>2022
12</c:v>
                </c:pt>
              </c:strCache>
            </c:strRef>
          </c:cat>
          <c:val>
            <c:numRef>
              <c:f>p3c!$B$19:$Y$19</c:f>
              <c:numCache>
                <c:formatCode>#\ ##0.0</c:formatCode>
                <c:ptCount val="24"/>
                <c:pt idx="0">
                  <c:v>7.9</c:v>
                </c:pt>
                <c:pt idx="1">
                  <c:v>7.9</c:v>
                </c:pt>
                <c:pt idx="2">
                  <c:v>7.7</c:v>
                </c:pt>
                <c:pt idx="3">
                  <c:v>7.5</c:v>
                </c:pt>
                <c:pt idx="4">
                  <c:v>7.2</c:v>
                </c:pt>
                <c:pt idx="5">
                  <c:v>6.9</c:v>
                </c:pt>
                <c:pt idx="6">
                  <c:v>6.8</c:v>
                </c:pt>
                <c:pt idx="7">
                  <c:v>6.8</c:v>
                </c:pt>
                <c:pt idx="8">
                  <c:v>6.6</c:v>
                </c:pt>
                <c:pt idx="9">
                  <c:v>6.6</c:v>
                </c:pt>
                <c:pt idx="10">
                  <c:v>6.4</c:v>
                </c:pt>
                <c:pt idx="11">
                  <c:v>6.3</c:v>
                </c:pt>
                <c:pt idx="12">
                  <c:v>6.6</c:v>
                </c:pt>
                <c:pt idx="13">
                  <c:v>6.5</c:v>
                </c:pt>
                <c:pt idx="14">
                  <c:v>6.3</c:v>
                </c:pt>
                <c:pt idx="15">
                  <c:v>6.2</c:v>
                </c:pt>
                <c:pt idx="16">
                  <c:v>6</c:v>
                </c:pt>
                <c:pt idx="17">
                  <c:v>5.9</c:v>
                </c:pt>
                <c:pt idx="18">
                  <c:v>6</c:v>
                </c:pt>
                <c:pt idx="19">
                  <c:v>6.1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D-458E-8FB2-2B30C5712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9664"/>
        <c:axId val="87731200"/>
      </c:barChart>
      <c:catAx>
        <c:axId val="87729664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cs-CZ"/>
          </a:p>
        </c:txPr>
        <c:crossAx val="87731200"/>
        <c:crosses val="autoZero"/>
        <c:auto val="1"/>
        <c:lblAlgn val="ctr"/>
        <c:lblOffset val="100"/>
        <c:noMultiLvlLbl val="0"/>
      </c:catAx>
      <c:valAx>
        <c:axId val="87731200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crossAx val="87729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100"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Celkový</a:t>
            </a:r>
            <a:r>
              <a:rPr lang="cs-CZ" baseline="0"/>
              <a:t> </a:t>
            </a:r>
            <a:r>
              <a:rPr lang="cs-CZ"/>
              <a:t>nárůst exekucí v porovnání s novými exekucemi v roce 2022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8167195730741675E-2"/>
          <c:y val="0.15372917758600696"/>
          <c:w val="0.90896840078396313"/>
          <c:h val="0.7291702165040289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'p13'!$A$40:$A$53</c:f>
              <c:strCache>
                <c:ptCount val="14"/>
                <c:pt idx="0">
                  <c:v>Hlavní město Praha</c:v>
                </c:pt>
                <c:pt idx="1">
                  <c:v>Středočeský kraj</c:v>
                </c:pt>
                <c:pt idx="2">
                  <c:v>Jihočeský kraj</c:v>
                </c:pt>
                <c:pt idx="3">
                  <c:v>Plzeňský kraj</c:v>
                </c:pt>
                <c:pt idx="4">
                  <c:v>Liberecký kraj</c:v>
                </c:pt>
                <c:pt idx="5">
                  <c:v>Karlovarský kraj</c:v>
                </c:pt>
                <c:pt idx="6">
                  <c:v>Ústecký kraj</c:v>
                </c:pt>
                <c:pt idx="7">
                  <c:v>Pardubický kraj</c:v>
                </c:pt>
                <c:pt idx="8">
                  <c:v>Královéhradecký kraj</c:v>
                </c:pt>
                <c:pt idx="9">
                  <c:v>Kraj Vysočina</c:v>
                </c:pt>
                <c:pt idx="10">
                  <c:v>Jihomoravský kraj</c:v>
                </c:pt>
                <c:pt idx="11">
                  <c:v>Moravskoslezský kraj</c:v>
                </c:pt>
                <c:pt idx="12">
                  <c:v>Olomoucký kraj</c:v>
                </c:pt>
                <c:pt idx="13">
                  <c:v>Zlínský kraj</c:v>
                </c:pt>
              </c:strCache>
            </c:strRef>
          </c:cat>
          <c:val>
            <c:numRef>
              <c:f>'p13'!$B$40:$B$53</c:f>
              <c:numCache>
                <c:formatCode>#,##0</c:formatCode>
                <c:ptCount val="14"/>
                <c:pt idx="0">
                  <c:v>-8181</c:v>
                </c:pt>
                <c:pt idx="1">
                  <c:v>7073</c:v>
                </c:pt>
                <c:pt idx="2">
                  <c:v>-364</c:v>
                </c:pt>
                <c:pt idx="3">
                  <c:v>-188</c:v>
                </c:pt>
                <c:pt idx="4">
                  <c:v>4124</c:v>
                </c:pt>
                <c:pt idx="5">
                  <c:v>820</c:v>
                </c:pt>
                <c:pt idx="6">
                  <c:v>-1009</c:v>
                </c:pt>
                <c:pt idx="7">
                  <c:v>-898</c:v>
                </c:pt>
                <c:pt idx="8">
                  <c:v>1508</c:v>
                </c:pt>
                <c:pt idx="9">
                  <c:v>2707</c:v>
                </c:pt>
                <c:pt idx="10">
                  <c:v>162</c:v>
                </c:pt>
                <c:pt idx="11">
                  <c:v>8187</c:v>
                </c:pt>
                <c:pt idx="12">
                  <c:v>-669</c:v>
                </c:pt>
                <c:pt idx="13">
                  <c:v>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5-43F1-A9E2-2EEFD6790833}"/>
            </c:ext>
          </c:extLst>
        </c:ser>
        <c:ser>
          <c:idx val="1"/>
          <c:order val="1"/>
          <c:invertIfNegative val="0"/>
          <c:cat>
            <c:strRef>
              <c:f>'p13'!$A$40:$A$53</c:f>
              <c:strCache>
                <c:ptCount val="14"/>
                <c:pt idx="0">
                  <c:v>Hlavní město Praha</c:v>
                </c:pt>
                <c:pt idx="1">
                  <c:v>Středočeský kraj</c:v>
                </c:pt>
                <c:pt idx="2">
                  <c:v>Jihočeský kraj</c:v>
                </c:pt>
                <c:pt idx="3">
                  <c:v>Plzeňský kraj</c:v>
                </c:pt>
                <c:pt idx="4">
                  <c:v>Liberecký kraj</c:v>
                </c:pt>
                <c:pt idx="5">
                  <c:v>Karlovarský kraj</c:v>
                </c:pt>
                <c:pt idx="6">
                  <c:v>Ústecký kraj</c:v>
                </c:pt>
                <c:pt idx="7">
                  <c:v>Pardubický kraj</c:v>
                </c:pt>
                <c:pt idx="8">
                  <c:v>Královéhradecký kraj</c:v>
                </c:pt>
                <c:pt idx="9">
                  <c:v>Kraj Vysočina</c:v>
                </c:pt>
                <c:pt idx="10">
                  <c:v>Jihomoravský kraj</c:v>
                </c:pt>
                <c:pt idx="11">
                  <c:v>Moravskoslezský kraj</c:v>
                </c:pt>
                <c:pt idx="12">
                  <c:v>Olomoucký kraj</c:v>
                </c:pt>
                <c:pt idx="13">
                  <c:v>Zlínský kraj</c:v>
                </c:pt>
              </c:strCache>
            </c:strRef>
          </c:cat>
          <c:val>
            <c:numRef>
              <c:f>'p13'!$C$40:$C$53</c:f>
              <c:numCache>
                <c:formatCode>#,##0</c:formatCode>
                <c:ptCount val="14"/>
                <c:pt idx="0">
                  <c:v>12087</c:v>
                </c:pt>
                <c:pt idx="1">
                  <c:v>8287</c:v>
                </c:pt>
                <c:pt idx="2">
                  <c:v>4936</c:v>
                </c:pt>
                <c:pt idx="3">
                  <c:v>6572</c:v>
                </c:pt>
                <c:pt idx="4">
                  <c:v>4621</c:v>
                </c:pt>
                <c:pt idx="5">
                  <c:v>5585</c:v>
                </c:pt>
                <c:pt idx="6">
                  <c:v>8582</c:v>
                </c:pt>
                <c:pt idx="7">
                  <c:v>9133</c:v>
                </c:pt>
                <c:pt idx="8">
                  <c:v>5944</c:v>
                </c:pt>
                <c:pt idx="9">
                  <c:v>3350</c:v>
                </c:pt>
                <c:pt idx="10">
                  <c:v>10208</c:v>
                </c:pt>
                <c:pt idx="11">
                  <c:v>15976</c:v>
                </c:pt>
                <c:pt idx="12">
                  <c:v>3868</c:v>
                </c:pt>
                <c:pt idx="13">
                  <c:v>4466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5-43F1-A9E2-2EEFD6790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2111440"/>
        <c:axId val="752112096"/>
      </c:barChart>
      <c:catAx>
        <c:axId val="75211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2112096"/>
        <c:crosses val="autoZero"/>
        <c:auto val="1"/>
        <c:lblAlgn val="ctr"/>
        <c:lblOffset val="100"/>
        <c:noMultiLvlLbl val="0"/>
      </c:catAx>
      <c:valAx>
        <c:axId val="75211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21114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Celkový počet exekucí v prosinci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4.4173731264155768E-2"/>
          <c:y val="0.10363949390457305"/>
          <c:w val="0.93959438438150189"/>
          <c:h val="0.85010966166945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E2-44AE-9062-3698807BD04C}"/>
              </c:ext>
            </c:extLst>
          </c:dPt>
          <c:cat>
            <c:strRef>
              <c:f>'p13'!$A$58:$A$72</c:f>
              <c:strCache>
                <c:ptCount val="15"/>
                <c:pt idx="0">
                  <c:v>Středočeský kraj</c:v>
                </c:pt>
                <c:pt idx="1">
                  <c:v>Hlavní město Praha</c:v>
                </c:pt>
                <c:pt idx="2">
                  <c:v>Moravskoslezský kraj</c:v>
                </c:pt>
                <c:pt idx="3">
                  <c:v>Liberecký kraj</c:v>
                </c:pt>
                <c:pt idx="4">
                  <c:v>Jihomoravský kraj</c:v>
                </c:pt>
                <c:pt idx="5">
                  <c:v>Ústecký kraj</c:v>
                </c:pt>
                <c:pt idx="6">
                  <c:v>Pardubický kraj</c:v>
                </c:pt>
                <c:pt idx="7">
                  <c:v>Průměr</c:v>
                </c:pt>
                <c:pt idx="8">
                  <c:v>Karlovarský kraj</c:v>
                </c:pt>
                <c:pt idx="9">
                  <c:v>Královéhradecký kraj</c:v>
                </c:pt>
                <c:pt idx="10">
                  <c:v>Olomoucký kraj</c:v>
                </c:pt>
                <c:pt idx="11">
                  <c:v>Plzeňský kraj</c:v>
                </c:pt>
                <c:pt idx="12">
                  <c:v>Jihočeský kraj</c:v>
                </c:pt>
                <c:pt idx="13">
                  <c:v>Zlínský kraj</c:v>
                </c:pt>
                <c:pt idx="14">
                  <c:v>Kraj Vysočina</c:v>
                </c:pt>
              </c:strCache>
            </c:strRef>
          </c:cat>
          <c:val>
            <c:numRef>
              <c:f>'p13'!$B$58:$B$72</c:f>
              <c:numCache>
                <c:formatCode>#,##0</c:formatCode>
                <c:ptCount val="15"/>
                <c:pt idx="0">
                  <c:v>100734</c:v>
                </c:pt>
                <c:pt idx="1">
                  <c:v>73730</c:v>
                </c:pt>
                <c:pt idx="2">
                  <c:v>68045</c:v>
                </c:pt>
                <c:pt idx="3">
                  <c:v>63004</c:v>
                </c:pt>
                <c:pt idx="4">
                  <c:v>65012</c:v>
                </c:pt>
                <c:pt idx="5">
                  <c:v>57421</c:v>
                </c:pt>
                <c:pt idx="6">
                  <c:v>49864</c:v>
                </c:pt>
                <c:pt idx="7">
                  <c:v>48371</c:v>
                </c:pt>
                <c:pt idx="8">
                  <c:v>45443</c:v>
                </c:pt>
                <c:pt idx="9">
                  <c:v>42047</c:v>
                </c:pt>
                <c:pt idx="10">
                  <c:v>37626</c:v>
                </c:pt>
                <c:pt idx="11">
                  <c:v>35080</c:v>
                </c:pt>
                <c:pt idx="12">
                  <c:v>34959</c:v>
                </c:pt>
                <c:pt idx="13">
                  <c:v>33653</c:v>
                </c:pt>
                <c:pt idx="14">
                  <c:v>27993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E2-44AE-9062-3698807BD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2417272"/>
        <c:axId val="552418256"/>
        <c:extLst/>
      </c:barChart>
      <c:catAx>
        <c:axId val="552417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2418256"/>
        <c:crosses val="autoZero"/>
        <c:auto val="1"/>
        <c:lblAlgn val="ctr"/>
        <c:lblOffset val="100"/>
        <c:noMultiLvlLbl val="0"/>
      </c:catAx>
      <c:valAx>
        <c:axId val="55241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2417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dlouhodobé nezaměstnanosti v 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'[1]Sheet 1'!$A$16</c:f>
              <c:strCache>
                <c:ptCount val="1"/>
                <c:pt idx="0">
                  <c:v>Czechia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'[1]Sheet 1'!$B$11:$K$11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'[1]Sheet 1'!$B$16:$K$16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2.7</c:v>
                </c:pt>
                <c:pt idx="3">
                  <c:v>2.4</c:v>
                </c:pt>
                <c:pt idx="4">
                  <c:v>1.7</c:v>
                </c:pt>
                <c:pt idx="5">
                  <c:v>1</c:v>
                </c:pt>
                <c:pt idx="6">
                  <c:v>0.7</c:v>
                </c:pt>
                <c:pt idx="7">
                  <c:v>0.6</c:v>
                </c:pt>
                <c:pt idx="8">
                  <c:v>0.6</c:v>
                </c:pt>
                <c:pt idx="9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6-498F-8AEC-7B3D17AA3F64}"/>
            </c:ext>
          </c:extLst>
        </c:ser>
        <c:ser>
          <c:idx val="2"/>
          <c:order val="1"/>
          <c:tx>
            <c:strRef>
              <c:f>'[1]Sheet 1'!$A$13</c:f>
              <c:strCache>
                <c:ptCount val="1"/>
                <c:pt idx="0">
                  <c:v>EU 27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'[1]Sheet 1'!$B$11:$K$11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'[1]Sheet 1'!$B$13:$K$13</c:f>
              <c:numCache>
                <c:formatCode>General</c:formatCode>
                <c:ptCount val="10"/>
                <c:pt idx="0">
                  <c:v>4.9000000000000004</c:v>
                </c:pt>
                <c:pt idx="1">
                  <c:v>5.4</c:v>
                </c:pt>
                <c:pt idx="2">
                  <c:v>5.4</c:v>
                </c:pt>
                <c:pt idx="3">
                  <c:v>4.9000000000000004</c:v>
                </c:pt>
                <c:pt idx="4">
                  <c:v>4.3</c:v>
                </c:pt>
                <c:pt idx="5">
                  <c:v>3.7</c:v>
                </c:pt>
                <c:pt idx="6">
                  <c:v>3.1</c:v>
                </c:pt>
                <c:pt idx="7">
                  <c:v>2.7</c:v>
                </c:pt>
                <c:pt idx="8">
                  <c:v>2.5</c:v>
                </c:pt>
                <c:pt idx="9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06-498F-8AEC-7B3D17AA3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33280"/>
        <c:axId val="90834816"/>
      </c:barChart>
      <c:catAx>
        <c:axId val="9083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0834816"/>
        <c:crosses val="autoZero"/>
        <c:auto val="1"/>
        <c:lblAlgn val="ctr"/>
        <c:lblOffset val="100"/>
        <c:noMultiLvlLbl val="0"/>
      </c:catAx>
      <c:valAx>
        <c:axId val="90834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08332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</a:t>
            </a:r>
            <a:r>
              <a:rPr lang="cs-CZ" sz="1200"/>
              <a:t> v %</a:t>
            </a:r>
            <a:endParaRPr lang="en-US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[2]List1!$A$12</c:f>
              <c:strCache>
                <c:ptCount val="1"/>
                <c:pt idx="0">
                  <c:v>Czechia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[2]List1!$B$10:$K$10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[2]List1!$B$12:$K$12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6.1</c:v>
                </c:pt>
                <c:pt idx="3">
                  <c:v>5.0999999999999996</c:v>
                </c:pt>
                <c:pt idx="4">
                  <c:v>4</c:v>
                </c:pt>
                <c:pt idx="5">
                  <c:v>2.9</c:v>
                </c:pt>
                <c:pt idx="6">
                  <c:v>2.2000000000000002</c:v>
                </c:pt>
                <c:pt idx="7">
                  <c:v>2</c:v>
                </c:pt>
                <c:pt idx="8">
                  <c:v>2.6</c:v>
                </c:pt>
                <c:pt idx="9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9-405D-AB46-2959A168BDE0}"/>
            </c:ext>
          </c:extLst>
        </c:ser>
        <c:ser>
          <c:idx val="0"/>
          <c:order val="1"/>
          <c:tx>
            <c:strRef>
              <c:f>[2]List1!$A$13:$A$14</c:f>
              <c:strCache>
                <c:ptCount val="1"/>
                <c:pt idx="0">
                  <c:v>EU 27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9"/>
              <c:layout>
                <c:manualLayout>
                  <c:x val="0"/>
                  <c:y val="1.8518518518518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F9-405D-AB46-2959A168BD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[2]List1!$B$10:$K$10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[2]List1!$B$13:$K$13</c:f>
              <c:numCache>
                <c:formatCode>General</c:formatCode>
                <c:ptCount val="10"/>
                <c:pt idx="0">
                  <c:v>11.1</c:v>
                </c:pt>
                <c:pt idx="1">
                  <c:v>11.6</c:v>
                </c:pt>
                <c:pt idx="2">
                  <c:v>11</c:v>
                </c:pt>
                <c:pt idx="3">
                  <c:v>10.199999999999999</c:v>
                </c:pt>
                <c:pt idx="4">
                  <c:v>9.3000000000000007</c:v>
                </c:pt>
                <c:pt idx="5">
                  <c:v>8.3000000000000007</c:v>
                </c:pt>
                <c:pt idx="6">
                  <c:v>7.4</c:v>
                </c:pt>
                <c:pt idx="7">
                  <c:v>6.8</c:v>
                </c:pt>
                <c:pt idx="8">
                  <c:v>7.2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F9-405D-AB46-2959A168B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73216"/>
        <c:axId val="90875008"/>
      </c:barChart>
      <c:catAx>
        <c:axId val="90873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0875008"/>
        <c:crosses val="autoZero"/>
        <c:auto val="1"/>
        <c:lblAlgn val="ctr"/>
        <c:lblOffset val="100"/>
        <c:noMultiLvlLbl val="0"/>
      </c:catAx>
      <c:valAx>
        <c:axId val="90875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0873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osob s nízkou kvalifikací v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524826078046638E-2"/>
          <c:y val="0.14700240594925632"/>
          <c:w val="0.89811638607424804"/>
          <c:h val="0.611633858267716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'[3]Sheet 1'!$A$16</c:f>
              <c:strCache>
                <c:ptCount val="1"/>
                <c:pt idx="0">
                  <c:v>Czechia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7"/>
              <c:layout>
                <c:manualLayout>
                  <c:x val="-1.10395592173474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4F-4C6F-891D-411AE45E9F18}"/>
                </c:ext>
              </c:extLst>
            </c:dLbl>
            <c:dLbl>
              <c:idx val="8"/>
              <c:layout>
                <c:manualLayout>
                  <c:x val="-1.6559338826021109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4F-4C6F-891D-411AE45E9F18}"/>
                </c:ext>
              </c:extLst>
            </c:dLbl>
            <c:dLbl>
              <c:idx val="9"/>
              <c:layout>
                <c:manualLayout>
                  <c:x val="-1.5179502580931595E-2"/>
                  <c:y val="2.3148330417031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886849516247808E-2"/>
                      <c:h val="8.32640711577719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D4F-4C6F-891D-411AE45E9F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'[3]Sheet 1'!$B$11:$K$11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'[3]Sheet 1'!$B$16:$K$16</c:f>
              <c:numCache>
                <c:formatCode>General</c:formatCode>
                <c:ptCount val="10"/>
                <c:pt idx="0">
                  <c:v>28.5</c:v>
                </c:pt>
                <c:pt idx="1">
                  <c:v>25.6</c:v>
                </c:pt>
                <c:pt idx="2">
                  <c:v>22.1</c:v>
                </c:pt>
                <c:pt idx="3">
                  <c:v>22.7</c:v>
                </c:pt>
                <c:pt idx="4">
                  <c:v>20.5</c:v>
                </c:pt>
                <c:pt idx="5">
                  <c:v>13.1</c:v>
                </c:pt>
                <c:pt idx="6">
                  <c:v>10.7</c:v>
                </c:pt>
                <c:pt idx="7">
                  <c:v>10.7</c:v>
                </c:pt>
                <c:pt idx="8">
                  <c:v>10.4</c:v>
                </c:pt>
                <c:pt idx="9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4F-4C6F-891D-411AE45E9F18}"/>
            </c:ext>
          </c:extLst>
        </c:ser>
        <c:ser>
          <c:idx val="0"/>
          <c:order val="1"/>
          <c:tx>
            <c:strRef>
              <c:f>'[3]Sheet 1'!$A$13</c:f>
              <c:strCache>
                <c:ptCount val="1"/>
                <c:pt idx="0">
                  <c:v>EU 27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4F-4C6F-891D-411AE45E9F18}"/>
                </c:ext>
              </c:extLst>
            </c:dLbl>
            <c:dLbl>
              <c:idx val="1"/>
              <c:layout>
                <c:manualLayout>
                  <c:x val="2.7777777777777523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4F-4C6F-891D-411AE45E9F18}"/>
                </c:ext>
              </c:extLst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4F-4C6F-891D-411AE45E9F18}"/>
                </c:ext>
              </c:extLst>
            </c:dLbl>
            <c:dLbl>
              <c:idx val="5"/>
              <c:layout>
                <c:manualLayout>
                  <c:x val="1.1111111111111112E-2"/>
                  <c:y val="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4F-4C6F-891D-411AE45E9F18}"/>
                </c:ext>
              </c:extLst>
            </c:dLbl>
            <c:dLbl>
              <c:idx val="6"/>
              <c:layout>
                <c:manualLayout>
                  <c:x val="8.3333333333333332E-3"/>
                  <c:y val="9.259259259259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4F-4C6F-891D-411AE45E9F18}"/>
                </c:ext>
              </c:extLst>
            </c:dLbl>
            <c:dLbl>
              <c:idx val="7"/>
              <c:layout>
                <c:manualLayout>
                  <c:x val="1.1039559217347407E-2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4F-4C6F-891D-411AE45E9F18}"/>
                </c:ext>
              </c:extLst>
            </c:dLbl>
            <c:dLbl>
              <c:idx val="8"/>
              <c:layout>
                <c:manualLayout>
                  <c:x val="-1.64519856320570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4F-4C6F-891D-411AE45E9F18}"/>
                </c:ext>
              </c:extLst>
            </c:dLbl>
            <c:dLbl>
              <c:idx val="9"/>
              <c:layout>
                <c:manualLayout>
                  <c:x val="-1.011947904814963E-16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4F-4C6F-891D-411AE45E9F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'[3]Sheet 1'!$B$11:$K$11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'[3]Sheet 1'!$B$13:$K$13</c:f>
              <c:numCache>
                <c:formatCode>General</c:formatCode>
                <c:ptCount val="10"/>
                <c:pt idx="0">
                  <c:v>19.2</c:v>
                </c:pt>
                <c:pt idx="1">
                  <c:v>20.5</c:v>
                </c:pt>
                <c:pt idx="2">
                  <c:v>19.899999999999999</c:v>
                </c:pt>
                <c:pt idx="3">
                  <c:v>18.7</c:v>
                </c:pt>
                <c:pt idx="4">
                  <c:v>17.5</c:v>
                </c:pt>
                <c:pt idx="5">
                  <c:v>16.100000000000001</c:v>
                </c:pt>
                <c:pt idx="6">
                  <c:v>14.5</c:v>
                </c:pt>
                <c:pt idx="7">
                  <c:v>13.5</c:v>
                </c:pt>
                <c:pt idx="8">
                  <c:v>13.8</c:v>
                </c:pt>
                <c:pt idx="9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D4F-4C6F-891D-411AE45E9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23776"/>
        <c:axId val="90925312"/>
      </c:barChart>
      <c:catAx>
        <c:axId val="90923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0925312"/>
        <c:crosses val="autoZero"/>
        <c:auto val="1"/>
        <c:lblAlgn val="ctr"/>
        <c:lblOffset val="100"/>
        <c:noMultiLvlLbl val="0"/>
      </c:catAx>
      <c:valAx>
        <c:axId val="90925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09237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mladých do 25 let v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090658585084624E-2"/>
          <c:y val="0.16690112243809799"/>
          <c:w val="0.89701101259071347"/>
          <c:h val="0.5971270848601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'[4]Sheet 1'!$A$15</c:f>
              <c:strCache>
                <c:ptCount val="1"/>
                <c:pt idx="0">
                  <c:v>Czechia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1195577389964158E-2"/>
                  <c:y val="1.4061673968829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49-46B6-836A-4D641561D387}"/>
                </c:ext>
              </c:extLst>
            </c:dLbl>
            <c:dLbl>
              <c:idx val="1"/>
              <c:layout>
                <c:manualLayout>
                  <c:x val="-1.6595195662061708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49-46B6-836A-4D641561D387}"/>
                </c:ext>
              </c:extLst>
            </c:dLbl>
            <c:dLbl>
              <c:idx val="2"/>
              <c:layout>
                <c:manualLayout>
                  <c:x val="-1.3799449021684259E-2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49-46B6-836A-4D641561D387}"/>
                </c:ext>
              </c:extLst>
            </c:dLbl>
            <c:dLbl>
              <c:idx val="3"/>
              <c:layout>
                <c:manualLayout>
                  <c:x val="-8.27966941301055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49-46B6-836A-4D641561D387}"/>
                </c:ext>
              </c:extLst>
            </c:dLbl>
            <c:dLbl>
              <c:idx val="4"/>
              <c:layout>
                <c:manualLayout>
                  <c:x val="-1.10395592173474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49-46B6-836A-4D641561D387}"/>
                </c:ext>
              </c:extLst>
            </c:dLbl>
            <c:dLbl>
              <c:idx val="5"/>
              <c:layout>
                <c:manualLayout>
                  <c:x val="-1.3799449021684259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9-46B6-836A-4D641561D387}"/>
                </c:ext>
              </c:extLst>
            </c:dLbl>
            <c:dLbl>
              <c:idx val="6"/>
              <c:layout>
                <c:manualLayout>
                  <c:x val="-1.1039559217347407E-2"/>
                  <c:y val="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49-46B6-836A-4D641561D387}"/>
                </c:ext>
              </c:extLst>
            </c:dLbl>
            <c:dLbl>
              <c:idx val="7"/>
              <c:layout>
                <c:manualLayout>
                  <c:x val="-1.37994490216842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49-46B6-836A-4D641561D387}"/>
                </c:ext>
              </c:extLst>
            </c:dLbl>
            <c:dLbl>
              <c:idx val="8"/>
              <c:layout>
                <c:manualLayout>
                  <c:x val="-1.37994490216842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49-46B6-836A-4D641561D387}"/>
                </c:ext>
              </c:extLst>
            </c:dLbl>
            <c:dLbl>
              <c:idx val="9"/>
              <c:layout>
                <c:manualLayout>
                  <c:x val="-1.379944902168415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49-46B6-836A-4D641561D3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'[4]Sheet 1'!$B$10:$K$10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'[4]Sheet 1'!$B$15:$K$15</c:f>
              <c:numCache>
                <c:formatCode>General</c:formatCode>
                <c:ptCount val="10"/>
                <c:pt idx="0">
                  <c:v>19.5</c:v>
                </c:pt>
                <c:pt idx="1">
                  <c:v>19</c:v>
                </c:pt>
                <c:pt idx="2">
                  <c:v>15.9</c:v>
                </c:pt>
                <c:pt idx="3">
                  <c:v>12.6</c:v>
                </c:pt>
                <c:pt idx="4">
                  <c:v>10.5</c:v>
                </c:pt>
                <c:pt idx="5">
                  <c:v>7.9</c:v>
                </c:pt>
                <c:pt idx="6">
                  <c:v>6.7</c:v>
                </c:pt>
                <c:pt idx="7">
                  <c:v>5.6</c:v>
                </c:pt>
                <c:pt idx="8">
                  <c:v>8</c:v>
                </c:pt>
                <c:pt idx="9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049-46B6-836A-4D641561D387}"/>
            </c:ext>
          </c:extLst>
        </c:ser>
        <c:ser>
          <c:idx val="0"/>
          <c:order val="1"/>
          <c:tx>
            <c:strRef>
              <c:f>'[4]Sheet 1'!$A$12</c:f>
              <c:strCache>
                <c:ptCount val="1"/>
                <c:pt idx="0">
                  <c:v>EU 27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-1.9372905227339934E-2"/>
                  <c:y val="-4.6296296296296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49-46B6-836A-4D641561D387}"/>
                </c:ext>
              </c:extLst>
            </c:dLbl>
            <c:dLbl>
              <c:idx val="1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49-46B6-836A-4D641561D387}"/>
                </c:ext>
              </c:extLst>
            </c:dLbl>
            <c:dLbl>
              <c:idx val="2"/>
              <c:layout>
                <c:manualLayout>
                  <c:x val="-1.1111111111111112E-2"/>
                  <c:y val="9.259259259259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49-46B6-836A-4D641561D387}"/>
                </c:ext>
              </c:extLst>
            </c:dLbl>
            <c:dLbl>
              <c:idx val="3"/>
              <c:layout>
                <c:manualLayout>
                  <c:x val="-1.1111111111111112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049-46B6-836A-4D641561D387}"/>
                </c:ext>
              </c:extLst>
            </c:dLbl>
            <c:dLbl>
              <c:idx val="4"/>
              <c:layout>
                <c:manualLayout>
                  <c:x val="-1.6666666666666614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049-46B6-836A-4D641561D387}"/>
                </c:ext>
              </c:extLst>
            </c:dLbl>
            <c:dLbl>
              <c:idx val="5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049-46B6-836A-4D641561D387}"/>
                </c:ext>
              </c:extLst>
            </c:dLbl>
            <c:dLbl>
              <c:idx val="7"/>
              <c:layout>
                <c:manualLayout>
                  <c:x val="-1.1111111111111112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049-46B6-836A-4D641561D387}"/>
                </c:ext>
              </c:extLst>
            </c:dLbl>
            <c:dLbl>
              <c:idx val="8"/>
              <c:layout>
                <c:manualLayout>
                  <c:x val="-1.3888888888888888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049-46B6-836A-4D641561D387}"/>
                </c:ext>
              </c:extLst>
            </c:dLbl>
            <c:dLbl>
              <c:idx val="9"/>
              <c:layout>
                <c:manualLayout>
                  <c:x val="-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049-46B6-836A-4D641561D3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'[4]Sheet 1'!$B$10:$K$10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'[4]Sheet 1'!$B$12:$K$12</c:f>
              <c:numCache>
                <c:formatCode>General</c:formatCode>
                <c:ptCount val="10"/>
                <c:pt idx="0">
                  <c:v>24.4</c:v>
                </c:pt>
                <c:pt idx="1">
                  <c:v>25.2</c:v>
                </c:pt>
                <c:pt idx="2">
                  <c:v>24.1</c:v>
                </c:pt>
                <c:pt idx="3">
                  <c:v>22.4</c:v>
                </c:pt>
                <c:pt idx="4">
                  <c:v>20.7</c:v>
                </c:pt>
                <c:pt idx="5">
                  <c:v>18.5</c:v>
                </c:pt>
                <c:pt idx="6">
                  <c:v>16.7</c:v>
                </c:pt>
                <c:pt idx="7">
                  <c:v>15.6</c:v>
                </c:pt>
                <c:pt idx="8">
                  <c:v>17.600000000000001</c:v>
                </c:pt>
                <c:pt idx="9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049-46B6-836A-4D641561D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68192"/>
        <c:axId val="92169728"/>
      </c:barChart>
      <c:catAx>
        <c:axId val="9216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2169728"/>
        <c:crosses val="autoZero"/>
        <c:auto val="1"/>
        <c:lblAlgn val="ctr"/>
        <c:lblOffset val="100"/>
        <c:noMultiLvlLbl val="0"/>
      </c:catAx>
      <c:valAx>
        <c:axId val="921697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2168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3200"/>
              <a:t>Počet osob podpořených v rámci APZ v</a:t>
            </a:r>
            <a:r>
              <a:rPr lang="cs-CZ" sz="3200" baseline="0"/>
              <a:t> roce 2022</a:t>
            </a:r>
            <a:endParaRPr lang="cs-CZ" sz="3200"/>
          </a:p>
        </c:rich>
      </c:tx>
      <c:layout>
        <c:manualLayout>
          <c:xMode val="edge"/>
          <c:yMode val="edge"/>
          <c:x val="0.18900762342857486"/>
          <c:y val="6.3667059223855113E-2"/>
        </c:manualLayout>
      </c:layout>
      <c:overlay val="0"/>
    </c:title>
    <c:autoTitleDeleted val="0"/>
    <c:view3D>
      <c:rotX val="20"/>
      <c:hPercent val="47"/>
      <c:rotY val="38"/>
      <c:depthPercent val="70"/>
      <c:rAngAx val="1"/>
    </c:view3D>
    <c:floor>
      <c:thickness val="0"/>
    </c:floor>
    <c:sideWall>
      <c:thickness val="0"/>
      <c:spPr>
        <a:ln>
          <a:solidFill>
            <a:schemeClr val="bg1">
              <a:lumMod val="65000"/>
            </a:schemeClr>
          </a:solidFill>
        </a:ln>
      </c:spPr>
    </c:sideWall>
    <c:backWall>
      <c:thickness val="0"/>
      <c:spPr>
        <a:ln>
          <a:solidFill>
            <a:schemeClr val="bg1">
              <a:lumMod val="65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5.8974179078735499E-2"/>
          <c:y val="8.8047059810304182E-2"/>
          <c:w val="0.94065708026421502"/>
          <c:h val="0.7564230516191380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5928776576355663E-3"/>
                  <c:y val="-5.3123016627163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9F-4E65-B2FF-B03658EFA8A3}"/>
                </c:ext>
              </c:extLst>
            </c:dLbl>
            <c:dLbl>
              <c:idx val="1"/>
              <c:layout>
                <c:manualLayout>
                  <c:x val="8.9663277849762451E-3"/>
                  <c:y val="-1.7873100983020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9F-4E65-B2FF-B03658EFA8A3}"/>
                </c:ext>
              </c:extLst>
            </c:dLbl>
            <c:dLbl>
              <c:idx val="2"/>
              <c:layout>
                <c:manualLayout>
                  <c:x val="6.5928890981869206E-3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9F-4E65-B2FF-B03658EFA8A3}"/>
                </c:ext>
              </c:extLst>
            </c:dLbl>
            <c:dLbl>
              <c:idx val="3"/>
              <c:layout>
                <c:manualLayout>
                  <c:x val="1.25451011661517E-2"/>
                  <c:y val="-2.4829650363216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9F-4E65-B2FF-B03658EFA8A3}"/>
                </c:ext>
              </c:extLst>
            </c:dLbl>
            <c:dLbl>
              <c:idx val="4"/>
              <c:layout>
                <c:manualLayout>
                  <c:x val="9.4184129974099369E-3"/>
                  <c:y val="-8.9365504915102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9F-4E65-B2FF-B03658EFA8A3}"/>
                </c:ext>
              </c:extLst>
            </c:dLbl>
            <c:dLbl>
              <c:idx val="5"/>
              <c:layout>
                <c:manualLayout>
                  <c:x val="1.1038323532343268E-2"/>
                  <c:y val="-2.2256367207830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9F-4E65-B2FF-B03658EFA8A3}"/>
                </c:ext>
              </c:extLst>
            </c:dLbl>
            <c:dLbl>
              <c:idx val="6"/>
              <c:layout>
                <c:manualLayout>
                  <c:x val="8.4765716976688745E-3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9F-4E65-B2FF-B03658EFA8A3}"/>
                </c:ext>
              </c:extLst>
            </c:dLbl>
            <c:dLbl>
              <c:idx val="7"/>
              <c:layout>
                <c:manualLayout>
                  <c:x val="1.280898036479625E-2"/>
                  <c:y val="-1.2401107142733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9F-4E65-B2FF-B03658EFA8A3}"/>
                </c:ext>
              </c:extLst>
            </c:dLbl>
            <c:dLbl>
              <c:idx val="8"/>
              <c:layout>
                <c:manualLayout>
                  <c:x val="7.5347303979279492E-3"/>
                  <c:y val="-2.859696157283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9F-4E65-B2FF-B03658EFA8A3}"/>
                </c:ext>
              </c:extLst>
            </c:dLbl>
            <c:dLbl>
              <c:idx val="9"/>
              <c:layout>
                <c:manualLayout>
                  <c:x val="0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9F-4E65-B2FF-B03658EFA8A3}"/>
                </c:ext>
              </c:extLst>
            </c:dLbl>
            <c:dLbl>
              <c:idx val="10"/>
              <c:layout>
                <c:manualLayout>
                  <c:x val="9.4184129974099365E-4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9F-4E65-B2FF-B03658EFA8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p6b!$C$53:$C$71</c:f>
              <c:strCache>
                <c:ptCount val="18"/>
                <c:pt idx="0">
                  <c:v>VPP</c:v>
                </c:pt>
                <c:pt idx="1">
                  <c:v>SÚPM zřízená</c:v>
                </c:pt>
                <c:pt idx="2">
                  <c:v>SÚPM vyhrazená</c:v>
                </c:pt>
                <c:pt idx="3">
                  <c:v>SÚPM - SVČ</c:v>
                </c:pt>
                <c:pt idx="4">
                  <c:v>CHPM zřízená</c:v>
                </c:pt>
                <c:pt idx="5">
                  <c:v>CHPM - SVČ</c:v>
                </c:pt>
                <c:pt idx="6">
                  <c:v>Příspěvek na provoz CHPM a CHPM SVČ</c:v>
                </c:pt>
                <c:pt idx="7">
                  <c:v>CHPM vymezená + SVČ</c:v>
                </c:pt>
                <c:pt idx="8">
                  <c:v>Příspěvek na zapracování</c:v>
                </c:pt>
                <c:pt idx="9">
                  <c:v>Překlenovací příspěvek</c:v>
                </c:pt>
                <c:pt idx="10">
                  <c:v>Projekty ESF - OP LZZ - VPP</c:v>
                </c:pt>
                <c:pt idx="11">
                  <c:v>Projekty ESF - OP LZZ - SÚPM</c:v>
                </c:pt>
                <c:pt idx="12">
                  <c:v>Příspěvek na dojížďku a příspěvek na přestěhování     </c:v>
                </c:pt>
                <c:pt idx="13">
                  <c:v>Odborná praxe do 30ti let</c:v>
                </c:pt>
                <c:pt idx="14">
                  <c:v>Rekvalifikace</c:v>
                </c:pt>
                <c:pt idx="15">
                  <c:v>Zvolená rekvalifikace</c:v>
                </c:pt>
                <c:pt idx="16">
                  <c:v>Poradenství</c:v>
                </c:pt>
                <c:pt idx="17">
                  <c:v>Vytvořená pracovní místa (NIP)</c:v>
                </c:pt>
              </c:strCache>
            </c:strRef>
          </c:cat>
          <c:val>
            <c:numRef>
              <c:f>(p6b!$F$21,p6b!$J$21,p6b!$N$21,p6b!$P$21,p6b!$T$21,p6b!$V$21,p6b!$X$21,p6b!$Z$21,p6b!$AB$21,p6b!$AD$21,p6b!$D$43,p6b!$F$43,p6b!$H$43,p6b!$J$43,p6b!$L$43,p6b!$N$43,p6b!$P$43,p6b!$T$43)</c:f>
              <c:numCache>
                <c:formatCode>#,##0</c:formatCode>
                <c:ptCount val="18"/>
                <c:pt idx="0">
                  <c:v>4818</c:v>
                </c:pt>
                <c:pt idx="1">
                  <c:v>1</c:v>
                </c:pt>
                <c:pt idx="2">
                  <c:v>464</c:v>
                </c:pt>
                <c:pt idx="3">
                  <c:v>485</c:v>
                </c:pt>
                <c:pt idx="4">
                  <c:v>170</c:v>
                </c:pt>
                <c:pt idx="5">
                  <c:v>5</c:v>
                </c:pt>
                <c:pt idx="6">
                  <c:v>171</c:v>
                </c:pt>
                <c:pt idx="7">
                  <c:v>665</c:v>
                </c:pt>
                <c:pt idx="8">
                  <c:v>225</c:v>
                </c:pt>
                <c:pt idx="9">
                  <c:v>16</c:v>
                </c:pt>
                <c:pt idx="10">
                  <c:v>1870</c:v>
                </c:pt>
                <c:pt idx="11">
                  <c:v>3379</c:v>
                </c:pt>
                <c:pt idx="12">
                  <c:v>459</c:v>
                </c:pt>
                <c:pt idx="13">
                  <c:v>565</c:v>
                </c:pt>
                <c:pt idx="14">
                  <c:v>4314</c:v>
                </c:pt>
                <c:pt idx="15">
                  <c:v>9993</c:v>
                </c:pt>
                <c:pt idx="16">
                  <c:v>505</c:v>
                </c:pt>
                <c:pt idx="17">
                  <c:v>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A9F-4E65-B2FF-B03658EFA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290240"/>
        <c:axId val="109291776"/>
        <c:axId val="0"/>
      </c:bar3DChart>
      <c:catAx>
        <c:axId val="109290240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-1200000" vert="horz"/>
          <a:lstStyle/>
          <a:p>
            <a:pPr>
              <a:defRPr sz="2000"/>
            </a:pPr>
            <a:endParaRPr lang="cs-CZ"/>
          </a:p>
        </c:txPr>
        <c:crossAx val="10929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291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cs-CZ"/>
          </a:p>
        </c:txPr>
        <c:crossAx val="109290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'p13'!$B$74</c:f>
              <c:strCache>
                <c:ptCount val="1"/>
                <c:pt idx="0">
                  <c:v>Celkový počet nových exekucí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22-44B9-A253-CE42B42FDFAD}"/>
              </c:ext>
            </c:extLst>
          </c:dPt>
          <c:cat>
            <c:strRef>
              <c:f>'p13'!$A$75:$A$89</c:f>
              <c:strCache>
                <c:ptCount val="15"/>
                <c:pt idx="0">
                  <c:v>Moravskoslezský kraj</c:v>
                </c:pt>
                <c:pt idx="1">
                  <c:v>Hlavní město Praha</c:v>
                </c:pt>
                <c:pt idx="2">
                  <c:v>Jihomoravský kraj</c:v>
                </c:pt>
                <c:pt idx="3">
                  <c:v>Pardubický kraj</c:v>
                </c:pt>
                <c:pt idx="4">
                  <c:v>Ústecký kraj</c:v>
                </c:pt>
                <c:pt idx="5">
                  <c:v>Středočeský kraj</c:v>
                </c:pt>
                <c:pt idx="6">
                  <c:v>Průměr</c:v>
                </c:pt>
                <c:pt idx="7">
                  <c:v>Plzeňský kraj</c:v>
                </c:pt>
                <c:pt idx="8">
                  <c:v>Královéhradecký kraj</c:v>
                </c:pt>
                <c:pt idx="9">
                  <c:v>Karlovarský kraj</c:v>
                </c:pt>
                <c:pt idx="10">
                  <c:v>Jihočeský kraj</c:v>
                </c:pt>
                <c:pt idx="11">
                  <c:v>Liberecký kraj</c:v>
                </c:pt>
                <c:pt idx="12">
                  <c:v>Zlínský kraj</c:v>
                </c:pt>
                <c:pt idx="13">
                  <c:v>Olomoucký kraj</c:v>
                </c:pt>
                <c:pt idx="14">
                  <c:v>Kraj Vysočina</c:v>
                </c:pt>
              </c:strCache>
            </c:strRef>
          </c:cat>
          <c:val>
            <c:numRef>
              <c:f>'p13'!$B$75:$B$89</c:f>
              <c:numCache>
                <c:formatCode>#,##0</c:formatCode>
                <c:ptCount val="15"/>
                <c:pt idx="0">
                  <c:v>15976</c:v>
                </c:pt>
                <c:pt idx="1">
                  <c:v>12087</c:v>
                </c:pt>
                <c:pt idx="2">
                  <c:v>10208</c:v>
                </c:pt>
                <c:pt idx="3">
                  <c:v>9133</c:v>
                </c:pt>
                <c:pt idx="4">
                  <c:v>8582</c:v>
                </c:pt>
                <c:pt idx="5">
                  <c:v>8287</c:v>
                </c:pt>
                <c:pt idx="6">
                  <c:v>7401</c:v>
                </c:pt>
                <c:pt idx="7">
                  <c:v>6572</c:v>
                </c:pt>
                <c:pt idx="8">
                  <c:v>5944</c:v>
                </c:pt>
                <c:pt idx="9">
                  <c:v>5585</c:v>
                </c:pt>
                <c:pt idx="10">
                  <c:v>4936</c:v>
                </c:pt>
                <c:pt idx="11">
                  <c:v>4621</c:v>
                </c:pt>
                <c:pt idx="12">
                  <c:v>4466</c:v>
                </c:pt>
                <c:pt idx="13">
                  <c:v>3868</c:v>
                </c:pt>
                <c:pt idx="14">
                  <c:v>3350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2-44B9-A253-CE42B42FD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6254568"/>
        <c:axId val="876262112"/>
      </c:barChart>
      <c:catAx>
        <c:axId val="87625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76262112"/>
        <c:crosses val="autoZero"/>
        <c:auto val="1"/>
        <c:lblAlgn val="ctr"/>
        <c:lblOffset val="100"/>
        <c:noMultiLvlLbl val="0"/>
      </c:catAx>
      <c:valAx>
        <c:axId val="87626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7625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Celkový počet exekucí 202</a:t>
            </a:r>
            <a:r>
              <a:rPr lang="cs-CZ"/>
              <a:t>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'p13'!$A$94</c:f>
              <c:strCache>
                <c:ptCount val="1"/>
                <c:pt idx="0">
                  <c:v>CELKEM ČR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160804020100513E-2"/>
                  <c:y val="5.2380952380952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F-4B69-A528-E8FC94A7A0C9}"/>
                </c:ext>
              </c:extLst>
            </c:dLbl>
            <c:dLbl>
              <c:idx val="1"/>
              <c:layout>
                <c:manualLayout>
                  <c:x val="-2.5460636515912898E-2"/>
                  <c:y val="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F-4B69-A528-E8FC94A7A0C9}"/>
                </c:ext>
              </c:extLst>
            </c:dLbl>
            <c:dLbl>
              <c:idx val="2"/>
              <c:layout>
                <c:manualLayout>
                  <c:x val="-2.9480737018425459E-2"/>
                  <c:y val="-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CF-4B69-A528-E8FC94A7A0C9}"/>
                </c:ext>
              </c:extLst>
            </c:dLbl>
            <c:dLbl>
              <c:idx val="3"/>
              <c:layout>
                <c:manualLayout>
                  <c:x val="-3.2160804020100506E-2"/>
                  <c:y val="-4.2857142857142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F-4B69-A528-E8FC94A7A0C9}"/>
                </c:ext>
              </c:extLst>
            </c:dLbl>
            <c:dLbl>
              <c:idx val="4"/>
              <c:layout>
                <c:manualLayout>
                  <c:x val="-2.8140703517587989E-2"/>
                  <c:y val="5.2380952380952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8CF-4B69-A528-E8FC94A7A0C9}"/>
                </c:ext>
              </c:extLst>
            </c:dLbl>
            <c:dLbl>
              <c:idx val="5"/>
              <c:layout>
                <c:manualLayout>
                  <c:x val="-2.9480737018425459E-2"/>
                  <c:y val="-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CF-4B69-A528-E8FC94A7A0C9}"/>
                </c:ext>
              </c:extLst>
            </c:dLbl>
            <c:dLbl>
              <c:idx val="6"/>
              <c:layout>
                <c:manualLayout>
                  <c:x val="-3.2160804020100603E-2"/>
                  <c:y val="-6.1904761904761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CF-4B69-A528-E8FC94A7A0C9}"/>
                </c:ext>
              </c:extLst>
            </c:dLbl>
            <c:dLbl>
              <c:idx val="7"/>
              <c:layout>
                <c:manualLayout>
                  <c:x val="-2.9480737018425459E-2"/>
                  <c:y val="-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CF-4B69-A528-E8FC94A7A0C9}"/>
                </c:ext>
              </c:extLst>
            </c:dLbl>
            <c:dLbl>
              <c:idx val="8"/>
              <c:layout>
                <c:manualLayout>
                  <c:x val="-3.0820770519263081E-2"/>
                  <c:y val="-5.2380952380952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CF-4B69-A528-E8FC94A7A0C9}"/>
                </c:ext>
              </c:extLst>
            </c:dLbl>
            <c:dLbl>
              <c:idx val="9"/>
              <c:layout>
                <c:manualLayout>
                  <c:x val="-2.9480737018425459E-2"/>
                  <c:y val="-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CF-4B69-A528-E8FC94A7A0C9}"/>
                </c:ext>
              </c:extLst>
            </c:dLbl>
            <c:dLbl>
              <c:idx val="10"/>
              <c:layout>
                <c:manualLayout>
                  <c:x val="-2.4120603015075476E-2"/>
                  <c:y val="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CF-4B69-A528-E8FC94A7A0C9}"/>
                </c:ext>
              </c:extLst>
            </c:dLbl>
            <c:dLbl>
              <c:idx val="11"/>
              <c:layout>
                <c:manualLayout>
                  <c:x val="-1.6080402010050447E-2"/>
                  <c:y val="4.7619047619047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CF-4B69-A528-E8FC94A7A0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571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'p13'!$B$94:$M$94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'p13'!$B$95:$M$95</c:f>
              <c:numCache>
                <c:formatCode>#,##0</c:formatCode>
                <c:ptCount val="12"/>
                <c:pt idx="0">
                  <c:v>661681</c:v>
                </c:pt>
                <c:pt idx="1">
                  <c:v>662813</c:v>
                </c:pt>
                <c:pt idx="2">
                  <c:v>666433</c:v>
                </c:pt>
                <c:pt idx="3">
                  <c:v>671034</c:v>
                </c:pt>
                <c:pt idx="4">
                  <c:v>667969</c:v>
                </c:pt>
                <c:pt idx="5">
                  <c:v>671550</c:v>
                </c:pt>
                <c:pt idx="6">
                  <c:v>673339</c:v>
                </c:pt>
                <c:pt idx="7">
                  <c:v>634056</c:v>
                </c:pt>
                <c:pt idx="8">
                  <c:v>669902</c:v>
                </c:pt>
                <c:pt idx="9">
                  <c:v>671195</c:v>
                </c:pt>
                <c:pt idx="10">
                  <c:v>674360</c:v>
                </c:pt>
                <c:pt idx="11">
                  <c:v>677190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F-4B69-A528-E8FC94A7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862936"/>
        <c:axId val="893865560"/>
      </c:lineChart>
      <c:catAx>
        <c:axId val="89386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3865560"/>
        <c:crosses val="autoZero"/>
        <c:auto val="1"/>
        <c:lblAlgn val="ctr"/>
        <c:lblOffset val="100"/>
        <c:noMultiLvlLbl val="0"/>
      </c:catAx>
      <c:valAx>
        <c:axId val="89386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3862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959764702778986"/>
          <c:y val="3.6036036036036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'p13'!$A$116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460636515912898E-2"/>
                  <c:y val="6.3063063063063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20-4823-A8C3-BE1FA4EC9D9D}"/>
                </c:ext>
              </c:extLst>
            </c:dLbl>
            <c:dLbl>
              <c:idx val="1"/>
              <c:layout>
                <c:manualLayout>
                  <c:x val="-2.4120603015075376E-2"/>
                  <c:y val="5.8558558558558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20-4823-A8C3-BE1FA4EC9D9D}"/>
                </c:ext>
              </c:extLst>
            </c:dLbl>
            <c:dLbl>
              <c:idx val="2"/>
              <c:layout>
                <c:manualLayout>
                  <c:x val="-2.8140703517587941E-2"/>
                  <c:y val="-4.5045045045045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20-4823-A8C3-BE1FA4EC9D9D}"/>
                </c:ext>
              </c:extLst>
            </c:dLbl>
            <c:dLbl>
              <c:idx val="3"/>
              <c:layout>
                <c:manualLayout>
                  <c:x val="-2.4120603015075424E-2"/>
                  <c:y val="5.4054054054053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20-4823-A8C3-BE1FA4EC9D9D}"/>
                </c:ext>
              </c:extLst>
            </c:dLbl>
            <c:dLbl>
              <c:idx val="4"/>
              <c:layout>
                <c:manualLayout>
                  <c:x val="-2.4120603015075376E-2"/>
                  <c:y val="5.855855855855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20-4823-A8C3-BE1FA4EC9D9D}"/>
                </c:ext>
              </c:extLst>
            </c:dLbl>
            <c:dLbl>
              <c:idx val="5"/>
              <c:layout>
                <c:manualLayout>
                  <c:x val="-2.2780569514237858E-2"/>
                  <c:y val="6.7567567567567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20-4823-A8C3-BE1FA4EC9D9D}"/>
                </c:ext>
              </c:extLst>
            </c:dLbl>
            <c:dLbl>
              <c:idx val="6"/>
              <c:layout>
                <c:manualLayout>
                  <c:x val="-2.2780569514237858E-2"/>
                  <c:y val="-5.4054054054054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20-4823-A8C3-BE1FA4EC9D9D}"/>
                </c:ext>
              </c:extLst>
            </c:dLbl>
            <c:dLbl>
              <c:idx val="7"/>
              <c:layout>
                <c:manualLayout>
                  <c:x val="-2.4120603015075376E-2"/>
                  <c:y val="-6.3063063063063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20-4823-A8C3-BE1FA4EC9D9D}"/>
                </c:ext>
              </c:extLst>
            </c:dLbl>
            <c:dLbl>
              <c:idx val="8"/>
              <c:layout>
                <c:manualLayout>
                  <c:x val="-2.2780569514237955E-2"/>
                  <c:y val="-5.405405405405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20-4823-A8C3-BE1FA4EC9D9D}"/>
                </c:ext>
              </c:extLst>
            </c:dLbl>
            <c:dLbl>
              <c:idx val="9"/>
              <c:layout>
                <c:manualLayout>
                  <c:x val="-2.1440536013400433E-2"/>
                  <c:y val="6.3063063063063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20-4823-A8C3-BE1FA4EC9D9D}"/>
                </c:ext>
              </c:extLst>
            </c:dLbl>
            <c:dLbl>
              <c:idx val="10"/>
              <c:layout>
                <c:manualLayout>
                  <c:x val="-1.876046901172539E-2"/>
                  <c:y val="5.855855855855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20-4823-A8C3-BE1FA4EC9D9D}"/>
                </c:ext>
              </c:extLst>
            </c:dLbl>
            <c:dLbl>
              <c:idx val="11"/>
              <c:layout>
                <c:manualLayout>
                  <c:x val="-2.144053601340053E-2"/>
                  <c:y val="6.3063063063062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20-4823-A8C3-BE1FA4EC9D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57150" cap="rnd" cmpd="sng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'p13'!$B$115:$M$115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'p13'!$B$116:$M$116</c:f>
              <c:numCache>
                <c:formatCode>#,##0</c:formatCode>
                <c:ptCount val="12"/>
                <c:pt idx="0">
                  <c:v>10379</c:v>
                </c:pt>
                <c:pt idx="1">
                  <c:v>8591</c:v>
                </c:pt>
                <c:pt idx="2">
                  <c:v>10383</c:v>
                </c:pt>
                <c:pt idx="3">
                  <c:v>8956</c:v>
                </c:pt>
                <c:pt idx="4">
                  <c:v>9713</c:v>
                </c:pt>
                <c:pt idx="5">
                  <c:v>8770</c:v>
                </c:pt>
                <c:pt idx="6">
                  <c:v>7422</c:v>
                </c:pt>
                <c:pt idx="7">
                  <c:v>8318</c:v>
                </c:pt>
                <c:pt idx="8">
                  <c:v>7907</c:v>
                </c:pt>
                <c:pt idx="9">
                  <c:v>8395</c:v>
                </c:pt>
                <c:pt idx="10">
                  <c:v>8066</c:v>
                </c:pt>
                <c:pt idx="11">
                  <c:v>7720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0-4823-A8C3-BE1FA4EC9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918112"/>
        <c:axId val="758916800"/>
      </c:lineChart>
      <c:catAx>
        <c:axId val="75891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8916800"/>
        <c:crosses val="autoZero"/>
        <c:auto val="1"/>
        <c:lblAlgn val="ctr"/>
        <c:lblOffset val="100"/>
        <c:noMultiLvlLbl val="0"/>
      </c:catAx>
      <c:valAx>
        <c:axId val="75891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891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31</xdr:row>
      <xdr:rowOff>116397</xdr:rowOff>
    </xdr:from>
    <xdr:to>
      <xdr:col>24</xdr:col>
      <xdr:colOff>176893</xdr:colOff>
      <xdr:row>63</xdr:row>
      <xdr:rowOff>77108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2C481A7-4291-457B-859F-B3C6FB4F9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171450</xdr:rowOff>
    </xdr:from>
    <xdr:to>
      <xdr:col>7</xdr:col>
      <xdr:colOff>314325</xdr:colOff>
      <xdr:row>32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168C4AF-543A-4611-B4A1-8D659680F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76200</xdr:rowOff>
    </xdr:from>
    <xdr:to>
      <xdr:col>7</xdr:col>
      <xdr:colOff>304800</xdr:colOff>
      <xdr:row>16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F3354AD-199B-416A-959D-413580A10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18</xdr:row>
      <xdr:rowOff>9525</xdr:rowOff>
    </xdr:from>
    <xdr:to>
      <xdr:col>15</xdr:col>
      <xdr:colOff>314325</xdr:colOff>
      <xdr:row>32</xdr:row>
      <xdr:rowOff>85725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9D5425B6-F564-4DB1-9F33-FC83A230D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</xdr:row>
      <xdr:rowOff>76200</xdr:rowOff>
    </xdr:from>
    <xdr:to>
      <xdr:col>15</xdr:col>
      <xdr:colOff>304800</xdr:colOff>
      <xdr:row>16</xdr:row>
      <xdr:rowOff>152400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4DED9867-51B5-4DDF-8C6F-933FE8DC7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42333</xdr:rowOff>
    </xdr:from>
    <xdr:to>
      <xdr:col>10</xdr:col>
      <xdr:colOff>267109</xdr:colOff>
      <xdr:row>47</xdr:row>
      <xdr:rowOff>84667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ED2FEF6-4C99-7834-D608-2949E0AEB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42333"/>
          <a:ext cx="6162026" cy="8995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444548</xdr:colOff>
      <xdr:row>47</xdr:row>
      <xdr:rowOff>118134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5F5B8B7-E99A-B5EC-76E9-D969A8DBF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13548" cy="90716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59533</xdr:colOff>
      <xdr:row>4</xdr:row>
      <xdr:rowOff>47624</xdr:rowOff>
    </xdr:from>
    <xdr:to>
      <xdr:col>11</xdr:col>
      <xdr:colOff>462456</xdr:colOff>
      <xdr:row>18</xdr:row>
      <xdr:rowOff>178592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7ECF497-858B-483A-9A68-9BBF88144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3" y="916780"/>
          <a:ext cx="6820392" cy="2905125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</xdr:colOff>
      <xdr:row>21</xdr:row>
      <xdr:rowOff>130968</xdr:rowOff>
    </xdr:from>
    <xdr:to>
      <xdr:col>11</xdr:col>
      <xdr:colOff>543905</xdr:colOff>
      <xdr:row>37</xdr:row>
      <xdr:rowOff>158200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1DC1718-1D6B-197A-8C17-168026939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18" y="4345781"/>
          <a:ext cx="6925656" cy="31823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422426</xdr:colOff>
      <xdr:row>25</xdr:row>
      <xdr:rowOff>47625</xdr:rowOff>
    </xdr:from>
    <xdr:to>
      <xdr:col>29</xdr:col>
      <xdr:colOff>1205723</xdr:colOff>
      <xdr:row>41</xdr:row>
      <xdr:rowOff>500063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B168F75-7602-4F7B-86B7-1A2B139906F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149679</xdr:colOff>
      <xdr:row>73</xdr:row>
      <xdr:rowOff>19049</xdr:rowOff>
    </xdr:from>
    <xdr:to>
      <xdr:col>13</xdr:col>
      <xdr:colOff>598714</xdr:colOff>
      <xdr:row>88</xdr:row>
      <xdr:rowOff>163286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C3E11E-D399-42B9-A004-864E75131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123824</xdr:colOff>
      <xdr:row>95</xdr:row>
      <xdr:rowOff>142875</xdr:rowOff>
    </xdr:from>
    <xdr:to>
      <xdr:col>12</xdr:col>
      <xdr:colOff>666749</xdr:colOff>
      <xdr:row>109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CECA116-440A-441B-9377-EB9C83045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85724</xdr:colOff>
      <xdr:row>116</xdr:row>
      <xdr:rowOff>95250</xdr:rowOff>
    </xdr:from>
    <xdr:to>
      <xdr:col>12</xdr:col>
      <xdr:colOff>628649</xdr:colOff>
      <xdr:row>131</xdr:row>
      <xdr:rowOff>57150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E9AE820-C89B-4AED-A2E5-DB6928DBC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68036</xdr:colOff>
      <xdr:row>38</xdr:row>
      <xdr:rowOff>1</xdr:rowOff>
    </xdr:from>
    <xdr:to>
      <xdr:col>13</xdr:col>
      <xdr:colOff>585107</xdr:colOff>
      <xdr:row>53</xdr:row>
      <xdr:rowOff>163287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646BCEB0-5BE1-4056-87B7-553B8A73C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149677</xdr:colOff>
      <xdr:row>56</xdr:row>
      <xdr:rowOff>40821</xdr:rowOff>
    </xdr:from>
    <xdr:to>
      <xdr:col>13</xdr:col>
      <xdr:colOff>625927</xdr:colOff>
      <xdr:row>71</xdr:row>
      <xdr:rowOff>149679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3C05EBEB-A41F-4BD5-8B0A-88FC4E631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 txBox="1"/>
      </xdr:nvSpPr>
      <xdr:spPr>
        <a:xfrm>
          <a:off x="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 txBox="1"/>
      </xdr:nvSpPr>
      <xdr:spPr>
        <a:xfrm>
          <a:off x="39433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 txBox="1"/>
      </xdr:nvSpPr>
      <xdr:spPr>
        <a:xfrm>
          <a:off x="39433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Eurostat/Eurostat%20%20LTU%202012_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Eurostat/Pr&#367;m&#283;r%20MN%202012-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Eurostat/Eurostat%20education%202012_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Eurostat/do%2025%20le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ructure"/>
      <sheetName val="Sheet 1"/>
    </sheetNames>
    <sheetDataSet>
      <sheetData sheetId="0"/>
      <sheetData sheetId="1"/>
      <sheetData sheetId="2">
        <row r="11">
          <cell r="B11" t="str">
            <v>2012</v>
          </cell>
          <cell r="C11" t="str">
            <v>2013</v>
          </cell>
          <cell r="D11" t="str">
            <v>2014</v>
          </cell>
          <cell r="E11" t="str">
            <v>2015</v>
          </cell>
          <cell r="F11" t="str">
            <v>2016</v>
          </cell>
          <cell r="G11" t="str">
            <v>2017</v>
          </cell>
          <cell r="H11" t="str">
            <v>2018</v>
          </cell>
          <cell r="I11" t="str">
            <v>2019</v>
          </cell>
          <cell r="J11" t="str">
            <v>2020</v>
          </cell>
          <cell r="K11" t="str">
            <v>2021</v>
          </cell>
        </row>
        <row r="13">
          <cell r="A13" t="str">
            <v>EU 27</v>
          </cell>
          <cell r="B13">
            <v>4.9000000000000004</v>
          </cell>
          <cell r="C13">
            <v>5.4</v>
          </cell>
          <cell r="D13">
            <v>5.4</v>
          </cell>
          <cell r="E13">
            <v>4.9000000000000004</v>
          </cell>
          <cell r="F13">
            <v>4.3</v>
          </cell>
          <cell r="G13">
            <v>3.7</v>
          </cell>
          <cell r="H13">
            <v>3.1</v>
          </cell>
          <cell r="I13">
            <v>2.7</v>
          </cell>
          <cell r="J13">
            <v>2.5</v>
          </cell>
          <cell r="K13">
            <v>2.8</v>
          </cell>
        </row>
        <row r="16">
          <cell r="A16" t="str">
            <v>Czechia</v>
          </cell>
          <cell r="B16">
            <v>3</v>
          </cell>
          <cell r="C16">
            <v>3</v>
          </cell>
          <cell r="D16">
            <v>2.7</v>
          </cell>
          <cell r="E16">
            <v>2.4</v>
          </cell>
          <cell r="F16">
            <v>1.7</v>
          </cell>
          <cell r="G16">
            <v>1</v>
          </cell>
          <cell r="H16">
            <v>0.7</v>
          </cell>
          <cell r="I16">
            <v>0.6</v>
          </cell>
          <cell r="J16">
            <v>0.6</v>
          </cell>
          <cell r="K16">
            <v>0.8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ructure"/>
      <sheetName val="Sheet 1"/>
      <sheetName val="List1"/>
      <sheetName val="Sort"/>
    </sheetNames>
    <sheetDataSet>
      <sheetData sheetId="0"/>
      <sheetData sheetId="1"/>
      <sheetData sheetId="2"/>
      <sheetData sheetId="3">
        <row r="10">
          <cell r="B10" t="str">
            <v>2012</v>
          </cell>
          <cell r="C10" t="str">
            <v>2013</v>
          </cell>
          <cell r="D10" t="str">
            <v>2014</v>
          </cell>
          <cell r="E10" t="str">
            <v>2015</v>
          </cell>
          <cell r="F10" t="str">
            <v>2016</v>
          </cell>
          <cell r="G10" t="str">
            <v>2017</v>
          </cell>
          <cell r="H10" t="str">
            <v>2018</v>
          </cell>
          <cell r="I10" t="str">
            <v>2019</v>
          </cell>
          <cell r="J10" t="str">
            <v>2020</v>
          </cell>
          <cell r="K10" t="str">
            <v>2021</v>
          </cell>
        </row>
        <row r="12">
          <cell r="A12" t="str">
            <v>Czechia</v>
          </cell>
          <cell r="B12">
            <v>7</v>
          </cell>
          <cell r="C12">
            <v>7</v>
          </cell>
          <cell r="D12">
            <v>6.1</v>
          </cell>
          <cell r="E12">
            <v>5.0999999999999996</v>
          </cell>
          <cell r="F12">
            <v>4</v>
          </cell>
          <cell r="G12">
            <v>2.9</v>
          </cell>
          <cell r="H12">
            <v>2.2000000000000002</v>
          </cell>
          <cell r="I12">
            <v>2</v>
          </cell>
          <cell r="J12">
            <v>2.6</v>
          </cell>
          <cell r="K12">
            <v>2.8</v>
          </cell>
        </row>
        <row r="13">
          <cell r="A13" t="str">
            <v>EU 27</v>
          </cell>
          <cell r="B13">
            <v>11.1</v>
          </cell>
          <cell r="C13">
            <v>11.6</v>
          </cell>
          <cell r="D13">
            <v>11</v>
          </cell>
          <cell r="E13">
            <v>10.199999999999999</v>
          </cell>
          <cell r="F13">
            <v>9.3000000000000007</v>
          </cell>
          <cell r="G13">
            <v>8.3000000000000007</v>
          </cell>
          <cell r="H13">
            <v>7.4</v>
          </cell>
          <cell r="I13">
            <v>6.8</v>
          </cell>
          <cell r="J13">
            <v>7.2</v>
          </cell>
          <cell r="K13">
            <v>7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ructure"/>
      <sheetName val="Sheet 1"/>
    </sheetNames>
    <sheetDataSet>
      <sheetData sheetId="0"/>
      <sheetData sheetId="1"/>
      <sheetData sheetId="2">
        <row r="11">
          <cell r="B11" t="str">
            <v>2012</v>
          </cell>
          <cell r="C11" t="str">
            <v>2013</v>
          </cell>
          <cell r="D11" t="str">
            <v>2014</v>
          </cell>
          <cell r="E11" t="str">
            <v>2015</v>
          </cell>
          <cell r="F11" t="str">
            <v>2016</v>
          </cell>
          <cell r="G11" t="str">
            <v>2017</v>
          </cell>
          <cell r="H11" t="str">
            <v>2018</v>
          </cell>
          <cell r="I11" t="str">
            <v>2019</v>
          </cell>
          <cell r="J11" t="str">
            <v>2020</v>
          </cell>
          <cell r="K11" t="str">
            <v>2021</v>
          </cell>
        </row>
        <row r="13">
          <cell r="A13" t="str">
            <v>EU 27</v>
          </cell>
          <cell r="B13">
            <v>19.2</v>
          </cell>
          <cell r="C13">
            <v>20.5</v>
          </cell>
          <cell r="D13">
            <v>19.899999999999999</v>
          </cell>
          <cell r="E13">
            <v>18.7</v>
          </cell>
          <cell r="F13">
            <v>17.5</v>
          </cell>
          <cell r="G13">
            <v>16.100000000000001</v>
          </cell>
          <cell r="H13">
            <v>14.5</v>
          </cell>
          <cell r="I13">
            <v>13.5</v>
          </cell>
          <cell r="J13">
            <v>13.8</v>
          </cell>
          <cell r="K13">
            <v>13.8</v>
          </cell>
        </row>
        <row r="16">
          <cell r="A16" t="str">
            <v>Czechia</v>
          </cell>
          <cell r="B16">
            <v>28.5</v>
          </cell>
          <cell r="C16">
            <v>25.6</v>
          </cell>
          <cell r="D16">
            <v>22.1</v>
          </cell>
          <cell r="E16">
            <v>22.7</v>
          </cell>
          <cell r="F16">
            <v>20.5</v>
          </cell>
          <cell r="G16">
            <v>13.1</v>
          </cell>
          <cell r="H16">
            <v>10.7</v>
          </cell>
          <cell r="I16">
            <v>10.7</v>
          </cell>
          <cell r="J16">
            <v>10.4</v>
          </cell>
          <cell r="K16">
            <v>12.9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ructure"/>
      <sheetName val="Sheet 1"/>
    </sheetNames>
    <sheetDataSet>
      <sheetData sheetId="0"/>
      <sheetData sheetId="1"/>
      <sheetData sheetId="2">
        <row r="10">
          <cell r="B10" t="str">
            <v>2012</v>
          </cell>
          <cell r="C10" t="str">
            <v>2013</v>
          </cell>
          <cell r="D10" t="str">
            <v>2014</v>
          </cell>
          <cell r="E10" t="str">
            <v>2015</v>
          </cell>
          <cell r="F10" t="str">
            <v>2016</v>
          </cell>
          <cell r="G10" t="str">
            <v>2017</v>
          </cell>
          <cell r="H10" t="str">
            <v>2018</v>
          </cell>
          <cell r="I10" t="str">
            <v>2019</v>
          </cell>
          <cell r="J10" t="str">
            <v>2020</v>
          </cell>
          <cell r="K10" t="str">
            <v>2021</v>
          </cell>
        </row>
        <row r="12">
          <cell r="A12" t="str">
            <v>EU 27</v>
          </cell>
          <cell r="B12">
            <v>24.4</v>
          </cell>
          <cell r="C12">
            <v>25.2</v>
          </cell>
          <cell r="D12">
            <v>24.1</v>
          </cell>
          <cell r="E12">
            <v>22.4</v>
          </cell>
          <cell r="F12">
            <v>20.7</v>
          </cell>
          <cell r="G12">
            <v>18.5</v>
          </cell>
          <cell r="H12">
            <v>16.7</v>
          </cell>
          <cell r="I12">
            <v>15.6</v>
          </cell>
          <cell r="J12">
            <v>17.600000000000001</v>
          </cell>
          <cell r="K12">
            <v>16.600000000000001</v>
          </cell>
        </row>
        <row r="15">
          <cell r="A15" t="str">
            <v>Czechia</v>
          </cell>
          <cell r="B15">
            <v>19.5</v>
          </cell>
          <cell r="C15">
            <v>19</v>
          </cell>
          <cell r="D15">
            <v>15.9</v>
          </cell>
          <cell r="E15">
            <v>12.6</v>
          </cell>
          <cell r="F15">
            <v>10.5</v>
          </cell>
          <cell r="G15">
            <v>7.9</v>
          </cell>
          <cell r="H15">
            <v>6.7</v>
          </cell>
          <cell r="I15">
            <v>5.6</v>
          </cell>
          <cell r="J15">
            <v>8</v>
          </cell>
          <cell r="K15">
            <v>8.1999999999999993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view="pageBreakPreview" zoomScale="70" zoomScaleNormal="100" zoomScaleSheetLayoutView="70" workbookViewId="0">
      <selection sqref="A1:B1"/>
    </sheetView>
  </sheetViews>
  <sheetFormatPr defaultRowHeight="15"/>
  <cols>
    <col min="1" max="1" width="18.140625" customWidth="1"/>
    <col min="2" max="2" width="102.140625" customWidth="1"/>
  </cols>
  <sheetData>
    <row r="1" spans="1:2" ht="30" customHeight="1">
      <c r="A1" s="613" t="s">
        <v>92</v>
      </c>
      <c r="B1" s="613"/>
    </row>
    <row r="2" spans="1:2" ht="22.5" customHeight="1">
      <c r="A2" s="583" t="s">
        <v>86</v>
      </c>
      <c r="B2" s="583" t="s">
        <v>478</v>
      </c>
    </row>
    <row r="3" spans="1:2" s="32" customFormat="1" ht="22.5" customHeight="1">
      <c r="A3" s="584" t="s">
        <v>87</v>
      </c>
      <c r="B3" s="584" t="s">
        <v>479</v>
      </c>
    </row>
    <row r="4" spans="1:2" ht="22.5" customHeight="1">
      <c r="A4" s="584" t="s">
        <v>89</v>
      </c>
      <c r="B4" s="584" t="s">
        <v>480</v>
      </c>
    </row>
    <row r="5" spans="1:2" ht="22.5" customHeight="1">
      <c r="A5" s="584" t="s">
        <v>88</v>
      </c>
      <c r="B5" s="584" t="s">
        <v>129</v>
      </c>
    </row>
    <row r="6" spans="1:2" ht="22.5" customHeight="1">
      <c r="A6" s="584" t="s">
        <v>131</v>
      </c>
      <c r="B6" s="584" t="s">
        <v>481</v>
      </c>
    </row>
    <row r="7" spans="1:2" ht="22.5" customHeight="1">
      <c r="A7" s="583" t="s">
        <v>132</v>
      </c>
      <c r="B7" s="583" t="s">
        <v>357</v>
      </c>
    </row>
    <row r="8" spans="1:2" ht="22.5" customHeight="1">
      <c r="A8" s="584" t="s">
        <v>137</v>
      </c>
      <c r="B8" s="584" t="s">
        <v>482</v>
      </c>
    </row>
    <row r="9" spans="1:2" ht="22.5" customHeight="1">
      <c r="A9" s="584" t="s">
        <v>138</v>
      </c>
      <c r="B9" s="584" t="s">
        <v>483</v>
      </c>
    </row>
    <row r="10" spans="1:2" ht="22.5" customHeight="1">
      <c r="A10" s="584" t="s">
        <v>254</v>
      </c>
      <c r="B10" s="584" t="s">
        <v>484</v>
      </c>
    </row>
    <row r="11" spans="1:2" ht="22.5" customHeight="1">
      <c r="A11" s="584" t="s">
        <v>255</v>
      </c>
      <c r="B11" s="584" t="s">
        <v>485</v>
      </c>
    </row>
    <row r="12" spans="1:2" ht="22.5" customHeight="1">
      <c r="A12" s="584" t="s">
        <v>256</v>
      </c>
      <c r="B12" s="584" t="s">
        <v>486</v>
      </c>
    </row>
    <row r="13" spans="1:2" ht="22.5" customHeight="1">
      <c r="A13" s="584" t="s">
        <v>257</v>
      </c>
      <c r="B13" s="584" t="s">
        <v>487</v>
      </c>
    </row>
    <row r="14" spans="1:2" ht="22.5" customHeight="1">
      <c r="A14" s="584" t="s">
        <v>258</v>
      </c>
      <c r="B14" s="584" t="s">
        <v>130</v>
      </c>
    </row>
    <row r="15" spans="1:2" ht="22.5" customHeight="1">
      <c r="A15" s="584" t="s">
        <v>259</v>
      </c>
      <c r="B15" s="584" t="s">
        <v>488</v>
      </c>
    </row>
    <row r="16" spans="1:2" ht="22.5" customHeight="1">
      <c r="A16" s="584" t="s">
        <v>260</v>
      </c>
      <c r="B16" s="584" t="s">
        <v>489</v>
      </c>
    </row>
    <row r="17" spans="1:2" s="32" customFormat="1" ht="22.5" customHeight="1">
      <c r="A17" s="584" t="s">
        <v>90</v>
      </c>
      <c r="B17" s="584" t="s">
        <v>490</v>
      </c>
    </row>
    <row r="18" spans="1:2" s="32" customFormat="1" ht="22.5" customHeight="1">
      <c r="A18" s="584" t="s">
        <v>91</v>
      </c>
      <c r="B18" s="584" t="s">
        <v>491</v>
      </c>
    </row>
    <row r="19" spans="1:2" ht="22.5" customHeight="1">
      <c r="A19" s="584" t="s">
        <v>261</v>
      </c>
      <c r="B19" s="584" t="s">
        <v>492</v>
      </c>
    </row>
    <row r="20" spans="1:2" ht="22.5" customHeight="1">
      <c r="A20" s="584" t="s">
        <v>271</v>
      </c>
      <c r="B20" s="584" t="s">
        <v>493</v>
      </c>
    </row>
    <row r="21" spans="1:2" ht="22.5" customHeight="1">
      <c r="A21" s="584" t="s">
        <v>295</v>
      </c>
      <c r="B21" s="584" t="s">
        <v>296</v>
      </c>
    </row>
    <row r="22" spans="1:2" ht="22.5" customHeight="1">
      <c r="A22" s="583" t="s">
        <v>262</v>
      </c>
      <c r="B22" s="583" t="s">
        <v>435</v>
      </c>
    </row>
    <row r="23" spans="1:2" ht="22.5" customHeight="1">
      <c r="A23" s="584" t="s">
        <v>374</v>
      </c>
      <c r="B23" s="584" t="s">
        <v>494</v>
      </c>
    </row>
    <row r="24" spans="1:2" s="32" customFormat="1" ht="22.5" customHeight="1">
      <c r="A24" s="584" t="s">
        <v>375</v>
      </c>
      <c r="B24" s="584" t="s">
        <v>495</v>
      </c>
    </row>
    <row r="25" spans="1:2" s="32" customFormat="1" ht="22.5" customHeight="1">
      <c r="A25" s="584" t="s">
        <v>376</v>
      </c>
      <c r="B25" s="584" t="s">
        <v>496</v>
      </c>
    </row>
    <row r="26" spans="1:2" s="32" customFormat="1" ht="22.5" customHeight="1">
      <c r="A26" s="584" t="s">
        <v>377</v>
      </c>
      <c r="B26" s="584" t="s">
        <v>497</v>
      </c>
    </row>
    <row r="27" spans="1:2" s="32" customFormat="1" ht="23.25" customHeight="1">
      <c r="A27" s="584" t="s">
        <v>378</v>
      </c>
      <c r="B27" s="584" t="s">
        <v>498</v>
      </c>
    </row>
    <row r="28" spans="1:2" s="32" customFormat="1" ht="24.75" customHeight="1">
      <c r="A28" s="584" t="s">
        <v>379</v>
      </c>
      <c r="B28" s="584" t="s">
        <v>499</v>
      </c>
    </row>
    <row r="29" spans="1:2" s="32" customFormat="1" ht="23.25" customHeight="1">
      <c r="A29" s="584" t="s">
        <v>380</v>
      </c>
      <c r="B29" s="584" t="s">
        <v>500</v>
      </c>
    </row>
    <row r="30" spans="1:2" ht="23.25" customHeight="1">
      <c r="A30" s="33"/>
      <c r="B30" s="34"/>
    </row>
  </sheetData>
  <mergeCells count="1">
    <mergeCell ref="A1:B1"/>
  </mergeCells>
  <pageMargins left="0.7" right="0.7" top="0.78740157499999996" bottom="0.78740157499999996" header="0.3" footer="0.3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795D2-13C2-4672-B45A-A401BDF05C75}">
  <sheetPr>
    <pageSetUpPr fitToPage="1"/>
  </sheetPr>
  <dimension ref="A1"/>
  <sheetViews>
    <sheetView view="pageBreakPreview" topLeftCell="A13" zoomScale="90" zoomScaleNormal="100" zoomScaleSheetLayoutView="90" workbookViewId="0">
      <selection sqref="A1:AB1"/>
    </sheetView>
  </sheetViews>
  <sheetFormatPr defaultRowHeight="15"/>
  <cols>
    <col min="1" max="9" width="9.140625" style="80"/>
    <col min="10" max="10" width="6.7109375" style="80" customWidth="1"/>
    <col min="11" max="16384" width="9.140625" style="80"/>
  </cols>
  <sheetData/>
  <printOptions horizontalCentered="1" verticalCentered="1"/>
  <pageMargins left="0" right="0" top="0" bottom="0" header="0.31496062992125984" footer="0.31496062992125984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2043D-9540-49F8-BD5C-028853660C70}">
  <dimension ref="A1:D40"/>
  <sheetViews>
    <sheetView view="pageBreakPreview" zoomScale="70" zoomScaleNormal="80" zoomScaleSheetLayoutView="70" workbookViewId="0">
      <selection sqref="A1:AB1"/>
    </sheetView>
  </sheetViews>
  <sheetFormatPr defaultRowHeight="15"/>
  <cols>
    <col min="1" max="1" width="9.140625" style="47"/>
    <col min="2" max="2" width="14.42578125" style="47" customWidth="1"/>
    <col min="3" max="4" width="29.7109375" style="47" customWidth="1"/>
    <col min="5" max="16384" width="9.140625" style="47"/>
  </cols>
  <sheetData>
    <row r="1" spans="1:4" ht="49.5" customHeight="1" thickBot="1">
      <c r="A1" s="649" t="s">
        <v>240</v>
      </c>
      <c r="B1" s="650"/>
      <c r="C1" s="650"/>
      <c r="D1" s="651"/>
    </row>
    <row r="2" spans="1:4" ht="66.75" thickBot="1">
      <c r="A2" s="652" t="s">
        <v>252</v>
      </c>
      <c r="B2" s="653"/>
      <c r="C2" s="201" t="s">
        <v>250</v>
      </c>
      <c r="D2" s="202" t="s">
        <v>251</v>
      </c>
    </row>
    <row r="3" spans="1:4" ht="15.75">
      <c r="A3" s="654">
        <v>2020</v>
      </c>
      <c r="B3" s="203" t="s">
        <v>253</v>
      </c>
      <c r="C3" s="204">
        <v>14</v>
      </c>
      <c r="D3" s="205">
        <v>751</v>
      </c>
    </row>
    <row r="4" spans="1:4" ht="15.75">
      <c r="A4" s="655"/>
      <c r="B4" s="206" t="s">
        <v>248</v>
      </c>
      <c r="C4" s="207">
        <v>7</v>
      </c>
      <c r="D4" s="208">
        <v>456</v>
      </c>
    </row>
    <row r="5" spans="1:4" ht="15.75">
      <c r="A5" s="655"/>
      <c r="B5" s="206" t="s">
        <v>245</v>
      </c>
      <c r="C5" s="207">
        <v>32</v>
      </c>
      <c r="D5" s="208">
        <v>2607</v>
      </c>
    </row>
    <row r="6" spans="1:4" ht="15.75">
      <c r="A6" s="655"/>
      <c r="B6" s="206" t="s">
        <v>249</v>
      </c>
      <c r="C6" s="207">
        <v>44</v>
      </c>
      <c r="D6" s="208">
        <v>5100</v>
      </c>
    </row>
    <row r="7" spans="1:4" ht="15.75">
      <c r="A7" s="655"/>
      <c r="B7" s="206" t="s">
        <v>241</v>
      </c>
      <c r="C7" s="207">
        <v>42</v>
      </c>
      <c r="D7" s="208">
        <v>3345</v>
      </c>
    </row>
    <row r="8" spans="1:4" ht="15.75">
      <c r="A8" s="655"/>
      <c r="B8" s="206" t="s">
        <v>246</v>
      </c>
      <c r="C8" s="207">
        <v>27</v>
      </c>
      <c r="D8" s="208">
        <v>2562</v>
      </c>
    </row>
    <row r="9" spans="1:4" ht="15.75">
      <c r="A9" s="655"/>
      <c r="B9" s="206" t="s">
        <v>242</v>
      </c>
      <c r="C9" s="207">
        <v>20</v>
      </c>
      <c r="D9" s="208">
        <v>2270</v>
      </c>
    </row>
    <row r="10" spans="1:4" ht="15.75">
      <c r="A10" s="655"/>
      <c r="B10" s="206" t="s">
        <v>243</v>
      </c>
      <c r="C10" s="207">
        <v>11</v>
      </c>
      <c r="D10" s="208">
        <v>665</v>
      </c>
    </row>
    <row r="11" spans="1:4" ht="15.75">
      <c r="A11" s="655"/>
      <c r="B11" s="206" t="s">
        <v>244</v>
      </c>
      <c r="C11" s="207">
        <v>21</v>
      </c>
      <c r="D11" s="208">
        <v>1242</v>
      </c>
    </row>
    <row r="12" spans="1:4" ht="15.75">
      <c r="A12" s="655"/>
      <c r="B12" s="206" t="s">
        <v>263</v>
      </c>
      <c r="C12" s="207">
        <v>20</v>
      </c>
      <c r="D12" s="208">
        <v>1844</v>
      </c>
    </row>
    <row r="13" spans="1:4" ht="15.75">
      <c r="A13" s="655"/>
      <c r="B13" s="206" t="s">
        <v>247</v>
      </c>
      <c r="C13" s="207">
        <v>22</v>
      </c>
      <c r="D13" s="208">
        <v>3550</v>
      </c>
    </row>
    <row r="14" spans="1:4" ht="16.5" thickBot="1">
      <c r="A14" s="656"/>
      <c r="B14" s="209" t="s">
        <v>264</v>
      </c>
      <c r="C14" s="210">
        <v>16</v>
      </c>
      <c r="D14" s="211">
        <v>2040</v>
      </c>
    </row>
    <row r="15" spans="1:4" ht="15.75">
      <c r="A15" s="655">
        <v>2021</v>
      </c>
      <c r="B15" s="206" t="s">
        <v>253</v>
      </c>
      <c r="C15" s="207">
        <v>14</v>
      </c>
      <c r="D15" s="208">
        <v>1529</v>
      </c>
    </row>
    <row r="16" spans="1:4" ht="15.75">
      <c r="A16" s="655"/>
      <c r="B16" s="206" t="s">
        <v>248</v>
      </c>
      <c r="C16" s="207">
        <v>6</v>
      </c>
      <c r="D16" s="208">
        <v>699</v>
      </c>
    </row>
    <row r="17" spans="1:4" ht="15.75">
      <c r="A17" s="655"/>
      <c r="B17" s="206" t="s">
        <v>245</v>
      </c>
      <c r="C17" s="207">
        <v>12</v>
      </c>
      <c r="D17" s="208">
        <v>566</v>
      </c>
    </row>
    <row r="18" spans="1:4" ht="15.75">
      <c r="A18" s="655"/>
      <c r="B18" s="206" t="s">
        <v>249</v>
      </c>
      <c r="C18" s="207">
        <v>8</v>
      </c>
      <c r="D18" s="208">
        <v>379</v>
      </c>
    </row>
    <row r="19" spans="1:4" ht="15.75">
      <c r="A19" s="655"/>
      <c r="B19" s="206" t="s">
        <v>241</v>
      </c>
      <c r="C19" s="207">
        <v>10</v>
      </c>
      <c r="D19" s="208">
        <v>652</v>
      </c>
    </row>
    <row r="20" spans="1:4" ht="15.75">
      <c r="A20" s="655"/>
      <c r="B20" s="206" t="s">
        <v>246</v>
      </c>
      <c r="C20" s="207">
        <v>9</v>
      </c>
      <c r="D20" s="208">
        <v>478</v>
      </c>
    </row>
    <row r="21" spans="1:4" ht="15.75">
      <c r="A21" s="655"/>
      <c r="B21" s="206" t="s">
        <v>242</v>
      </c>
      <c r="C21" s="207">
        <v>5</v>
      </c>
      <c r="D21" s="208">
        <v>238</v>
      </c>
    </row>
    <row r="22" spans="1:4" ht="15.75">
      <c r="A22" s="655"/>
      <c r="B22" s="206" t="s">
        <v>243</v>
      </c>
      <c r="C22" s="207">
        <v>9</v>
      </c>
      <c r="D22" s="208">
        <v>462</v>
      </c>
    </row>
    <row r="23" spans="1:4" ht="15.75">
      <c r="A23" s="655"/>
      <c r="B23" s="206" t="s">
        <v>244</v>
      </c>
      <c r="C23" s="207">
        <v>9</v>
      </c>
      <c r="D23" s="208">
        <v>519</v>
      </c>
    </row>
    <row r="24" spans="1:4" ht="15.75">
      <c r="A24" s="655"/>
      <c r="B24" s="206" t="s">
        <v>263</v>
      </c>
      <c r="C24" s="207">
        <v>15</v>
      </c>
      <c r="D24" s="208">
        <v>1573</v>
      </c>
    </row>
    <row r="25" spans="1:4" ht="15.75">
      <c r="A25" s="655"/>
      <c r="B25" s="206" t="s">
        <v>247</v>
      </c>
      <c r="C25" s="207">
        <v>11</v>
      </c>
      <c r="D25" s="208">
        <v>852</v>
      </c>
    </row>
    <row r="26" spans="1:4" ht="16.5" thickBot="1">
      <c r="A26" s="656"/>
      <c r="B26" s="209" t="s">
        <v>264</v>
      </c>
      <c r="C26" s="210">
        <v>5</v>
      </c>
      <c r="D26" s="211">
        <v>840</v>
      </c>
    </row>
    <row r="27" spans="1:4" ht="15.75">
      <c r="A27" s="654">
        <v>2022</v>
      </c>
      <c r="B27" s="203" t="s">
        <v>253</v>
      </c>
      <c r="C27" s="204">
        <v>7</v>
      </c>
      <c r="D27" s="205">
        <v>874</v>
      </c>
    </row>
    <row r="28" spans="1:4" ht="15.75">
      <c r="A28" s="655"/>
      <c r="B28" s="206" t="s">
        <v>248</v>
      </c>
      <c r="C28" s="207">
        <v>6</v>
      </c>
      <c r="D28" s="208">
        <v>417</v>
      </c>
    </row>
    <row r="29" spans="1:4" ht="15.75">
      <c r="A29" s="655"/>
      <c r="B29" s="206" t="s">
        <v>245</v>
      </c>
      <c r="C29" s="207">
        <v>12</v>
      </c>
      <c r="D29" s="208">
        <v>1950</v>
      </c>
    </row>
    <row r="30" spans="1:4" ht="15.75">
      <c r="A30" s="655"/>
      <c r="B30" s="206" t="s">
        <v>249</v>
      </c>
      <c r="C30" s="207">
        <v>8</v>
      </c>
      <c r="D30" s="208">
        <v>417</v>
      </c>
    </row>
    <row r="31" spans="1:4" ht="15.75">
      <c r="A31" s="655"/>
      <c r="B31" s="206" t="s">
        <v>241</v>
      </c>
      <c r="C31" s="207">
        <v>12</v>
      </c>
      <c r="D31" s="208">
        <v>724</v>
      </c>
    </row>
    <row r="32" spans="1:4" ht="15.75">
      <c r="A32" s="655"/>
      <c r="B32" s="206" t="s">
        <v>246</v>
      </c>
      <c r="C32" s="207">
        <v>6</v>
      </c>
      <c r="D32" s="208">
        <v>580</v>
      </c>
    </row>
    <row r="33" spans="1:4" ht="15.75">
      <c r="A33" s="655"/>
      <c r="B33" s="206" t="s">
        <v>242</v>
      </c>
      <c r="C33" s="207">
        <v>6</v>
      </c>
      <c r="D33" s="208">
        <v>167</v>
      </c>
    </row>
    <row r="34" spans="1:4" ht="15.75">
      <c r="A34" s="655"/>
      <c r="B34" s="206" t="s">
        <v>243</v>
      </c>
      <c r="C34" s="207">
        <v>13</v>
      </c>
      <c r="D34" s="208">
        <v>1111</v>
      </c>
    </row>
    <row r="35" spans="1:4" ht="15.75">
      <c r="A35" s="655"/>
      <c r="B35" s="206" t="s">
        <v>244</v>
      </c>
      <c r="C35" s="207">
        <v>13</v>
      </c>
      <c r="D35" s="208">
        <v>918</v>
      </c>
    </row>
    <row r="36" spans="1:4" ht="15.75">
      <c r="A36" s="655"/>
      <c r="B36" s="206" t="s">
        <v>263</v>
      </c>
      <c r="C36" s="207">
        <v>11</v>
      </c>
      <c r="D36" s="208">
        <v>734</v>
      </c>
    </row>
    <row r="37" spans="1:4" ht="15.75">
      <c r="A37" s="655"/>
      <c r="B37" s="206" t="s">
        <v>247</v>
      </c>
      <c r="C37" s="207">
        <v>8</v>
      </c>
      <c r="D37" s="208">
        <v>414</v>
      </c>
    </row>
    <row r="38" spans="1:4" ht="16.5" thickBot="1">
      <c r="A38" s="656"/>
      <c r="B38" s="209" t="s">
        <v>264</v>
      </c>
      <c r="C38" s="210">
        <v>11</v>
      </c>
      <c r="D38" s="211">
        <v>903</v>
      </c>
    </row>
    <row r="39" spans="1:4">
      <c r="A39" s="648" t="s">
        <v>306</v>
      </c>
      <c r="B39" s="648"/>
      <c r="C39" s="648"/>
      <c r="D39" s="648"/>
    </row>
    <row r="40" spans="1:4">
      <c r="A40" s="648"/>
      <c r="B40" s="648"/>
      <c r="C40" s="648"/>
      <c r="D40" s="648"/>
    </row>
  </sheetData>
  <mergeCells count="6">
    <mergeCell ref="A39:D40"/>
    <mergeCell ref="A1:D1"/>
    <mergeCell ref="A2:B2"/>
    <mergeCell ref="A3:A14"/>
    <mergeCell ref="A15:A26"/>
    <mergeCell ref="A27:A38"/>
  </mergeCells>
  <pageMargins left="0.7" right="0.7" top="0.78740157499999996" bottom="0.78740157499999996" header="0.3" footer="0.3"/>
  <pageSetup paperSize="9" orientation="portrait" horizontalDpi="4294967294" r:id="rId1"/>
  <headerFooter>
    <oddHeader>&amp;R&amp;14Příloha č. 3e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4E9C-3316-44FA-8F12-0C07C23C80A7}">
  <dimension ref="B2:S24"/>
  <sheetViews>
    <sheetView view="pageBreakPreview" zoomScale="80" zoomScaleNormal="100" zoomScaleSheetLayoutView="80" workbookViewId="0">
      <selection sqref="A1:AB1"/>
    </sheetView>
  </sheetViews>
  <sheetFormatPr defaultRowHeight="15"/>
  <cols>
    <col min="1" max="1" width="5.140625" style="47" customWidth="1"/>
    <col min="2" max="16384" width="9.140625" style="47"/>
  </cols>
  <sheetData>
    <row r="2" spans="2:16" ht="23.25">
      <c r="B2" s="657" t="s">
        <v>434</v>
      </c>
      <c r="C2" s="657"/>
      <c r="D2" s="657"/>
      <c r="E2" s="657"/>
      <c r="F2" s="657"/>
      <c r="G2" s="657"/>
      <c r="H2" s="657"/>
      <c r="I2" s="657"/>
      <c r="J2" s="657"/>
      <c r="K2" s="657"/>
    </row>
    <row r="5" spans="2:16" ht="23.25">
      <c r="P5" s="73"/>
    </row>
    <row r="24" spans="19:19" ht="23.25">
      <c r="S24" s="73"/>
    </row>
  </sheetData>
  <mergeCells count="1">
    <mergeCell ref="B2:K2"/>
  </mergeCells>
  <pageMargins left="0.70866141732283472" right="0.70866141732283472" top="0.78740157480314965" bottom="0.78740157480314965" header="0.31496062992125984" footer="0.31496062992125984"/>
  <pageSetup paperSize="9" scale="82" orientation="portrait" horizontalDpi="4294967294" r:id="rId1"/>
  <headerFooter>
    <oddHeader>&amp;R&amp;14Příloha č. 3f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2"/>
  <sheetViews>
    <sheetView view="pageBreakPreview" zoomScale="90" zoomScaleNormal="90" zoomScaleSheetLayoutView="90" workbookViewId="0">
      <selection sqref="A1:AB1"/>
    </sheetView>
  </sheetViews>
  <sheetFormatPr defaultRowHeight="15"/>
  <cols>
    <col min="1" max="1" width="19.7109375" customWidth="1"/>
    <col min="2" max="2" width="23" style="41" customWidth="1"/>
    <col min="3" max="3" width="19" style="42" customWidth="1"/>
  </cols>
  <sheetData>
    <row r="1" spans="1:3" ht="71.25" customHeight="1" thickBot="1">
      <c r="A1" s="658" t="s">
        <v>467</v>
      </c>
      <c r="B1" s="659"/>
      <c r="C1" s="659"/>
    </row>
    <row r="2" spans="1:3" ht="41.25" customHeight="1" thickBot="1">
      <c r="A2" s="212" t="s">
        <v>210</v>
      </c>
      <c r="B2" s="213" t="s">
        <v>211</v>
      </c>
      <c r="C2" s="214" t="s">
        <v>212</v>
      </c>
    </row>
    <row r="3" spans="1:3" ht="15.75">
      <c r="A3" s="215" t="s">
        <v>213</v>
      </c>
      <c r="B3" s="216">
        <v>269911</v>
      </c>
      <c r="C3" s="217">
        <v>0.3402</v>
      </c>
    </row>
    <row r="4" spans="1:3" ht="15.75">
      <c r="A4" s="215" t="s">
        <v>127</v>
      </c>
      <c r="B4" s="218">
        <v>213447</v>
      </c>
      <c r="C4" s="217">
        <v>0.26900000000000002</v>
      </c>
    </row>
    <row r="5" spans="1:3" ht="15.75">
      <c r="A5" s="215" t="s">
        <v>125</v>
      </c>
      <c r="B5" s="218">
        <v>49074</v>
      </c>
      <c r="C5" s="217">
        <v>6.1899999999999997E-2</v>
      </c>
    </row>
    <row r="6" spans="1:3" ht="15.75">
      <c r="A6" s="215" t="s">
        <v>122</v>
      </c>
      <c r="B6" s="218">
        <v>46457</v>
      </c>
      <c r="C6" s="217">
        <v>5.8599999999999999E-2</v>
      </c>
    </row>
    <row r="7" spans="1:3" ht="15.75">
      <c r="A7" s="215" t="s">
        <v>126</v>
      </c>
      <c r="B7" s="218">
        <v>37067</v>
      </c>
      <c r="C7" s="217">
        <v>4.6699999999999998E-2</v>
      </c>
    </row>
    <row r="8" spans="1:3" ht="15.75">
      <c r="A8" s="215" t="s">
        <v>123</v>
      </c>
      <c r="B8" s="218">
        <v>23950</v>
      </c>
      <c r="C8" s="217">
        <v>3.0200000000000001E-2</v>
      </c>
    </row>
    <row r="9" spans="1:3" ht="15.75">
      <c r="A9" s="215" t="s">
        <v>214</v>
      </c>
      <c r="B9" s="218">
        <v>20274</v>
      </c>
      <c r="C9" s="217">
        <v>2.5600000000000001E-2</v>
      </c>
    </row>
    <row r="10" spans="1:3" ht="15.75">
      <c r="A10" s="215" t="s">
        <v>215</v>
      </c>
      <c r="B10" s="218">
        <v>17284</v>
      </c>
      <c r="C10" s="217">
        <v>2.18E-2</v>
      </c>
    </row>
    <row r="11" spans="1:3" ht="15.75">
      <c r="A11" s="215" t="s">
        <v>218</v>
      </c>
      <c r="B11" s="218">
        <v>7882</v>
      </c>
      <c r="C11" s="217">
        <v>9.9000000000000008E-3</v>
      </c>
    </row>
    <row r="12" spans="1:3" ht="16.5" thickBot="1">
      <c r="A12" s="219" t="s">
        <v>222</v>
      </c>
      <c r="B12" s="220">
        <v>6207</v>
      </c>
      <c r="C12" s="221">
        <v>7.7999999999999996E-3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&amp;R&amp;13Příloha č. 4a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7"/>
  <sheetViews>
    <sheetView view="pageBreakPreview" zoomScale="70" zoomScaleNormal="80" zoomScaleSheetLayoutView="70" workbookViewId="0">
      <selection sqref="A1:AB1"/>
    </sheetView>
  </sheetViews>
  <sheetFormatPr defaultRowHeight="15"/>
  <cols>
    <col min="1" max="10" width="15.7109375" customWidth="1"/>
  </cols>
  <sheetData>
    <row r="1" spans="1:10" ht="51" customHeight="1" thickBot="1">
      <c r="A1" s="660" t="s">
        <v>468</v>
      </c>
      <c r="B1" s="661"/>
      <c r="C1" s="661"/>
      <c r="D1" s="661"/>
      <c r="E1" s="661"/>
      <c r="F1" s="661"/>
      <c r="G1" s="661"/>
      <c r="H1" s="661"/>
      <c r="I1" s="661"/>
      <c r="J1" s="662"/>
    </row>
    <row r="2" spans="1:10" ht="72.75" customHeight="1" thickBot="1">
      <c r="A2" s="663" t="s">
        <v>330</v>
      </c>
      <c r="B2" s="664"/>
      <c r="C2" s="663" t="s">
        <v>347</v>
      </c>
      <c r="D2" s="664"/>
      <c r="E2" s="663" t="s">
        <v>365</v>
      </c>
      <c r="F2" s="664"/>
      <c r="G2" s="663" t="s">
        <v>216</v>
      </c>
      <c r="H2" s="664"/>
      <c r="I2" s="663" t="s">
        <v>217</v>
      </c>
      <c r="J2" s="664"/>
    </row>
    <row r="3" spans="1:10" ht="31.5" customHeight="1">
      <c r="A3" s="222" t="s">
        <v>127</v>
      </c>
      <c r="B3" s="223">
        <v>213447</v>
      </c>
      <c r="C3" s="224" t="s">
        <v>213</v>
      </c>
      <c r="D3" s="225">
        <v>192046</v>
      </c>
      <c r="E3" s="224" t="s">
        <v>213</v>
      </c>
      <c r="F3" s="226">
        <v>3968</v>
      </c>
      <c r="G3" s="224" t="s">
        <v>213</v>
      </c>
      <c r="H3" s="226">
        <v>73674</v>
      </c>
      <c r="I3" s="224" t="s">
        <v>214</v>
      </c>
      <c r="J3" s="227">
        <v>696</v>
      </c>
    </row>
    <row r="4" spans="1:10" ht="31.5" customHeight="1">
      <c r="A4" s="222" t="s">
        <v>125</v>
      </c>
      <c r="B4" s="228">
        <v>49074</v>
      </c>
      <c r="C4" s="224" t="s">
        <v>214</v>
      </c>
      <c r="D4" s="225">
        <v>16261</v>
      </c>
      <c r="E4" s="224" t="s">
        <v>221</v>
      </c>
      <c r="F4" s="226">
        <v>520</v>
      </c>
      <c r="G4" s="224" t="s">
        <v>218</v>
      </c>
      <c r="H4" s="226">
        <v>4546</v>
      </c>
      <c r="I4" s="224" t="s">
        <v>213</v>
      </c>
      <c r="J4" s="225">
        <v>223</v>
      </c>
    </row>
    <row r="5" spans="1:10" ht="31.5" customHeight="1">
      <c r="A5" s="222" t="s">
        <v>122</v>
      </c>
      <c r="B5" s="228">
        <v>46457</v>
      </c>
      <c r="C5" s="224" t="s">
        <v>215</v>
      </c>
      <c r="D5" s="225">
        <v>13733</v>
      </c>
      <c r="E5" s="224" t="s">
        <v>220</v>
      </c>
      <c r="F5" s="226">
        <v>488</v>
      </c>
      <c r="G5" s="224" t="s">
        <v>223</v>
      </c>
      <c r="H5" s="226">
        <v>3634</v>
      </c>
      <c r="I5" s="224" t="s">
        <v>221</v>
      </c>
      <c r="J5" s="225">
        <v>185</v>
      </c>
    </row>
    <row r="6" spans="1:10" ht="31.5" customHeight="1">
      <c r="A6" s="222" t="s">
        <v>126</v>
      </c>
      <c r="B6" s="228">
        <v>37067</v>
      </c>
      <c r="C6" s="224" t="s">
        <v>226</v>
      </c>
      <c r="D6" s="225">
        <v>4135</v>
      </c>
      <c r="E6" s="224" t="s">
        <v>222</v>
      </c>
      <c r="F6" s="226">
        <v>455</v>
      </c>
      <c r="G6" s="224" t="s">
        <v>215</v>
      </c>
      <c r="H6" s="226">
        <v>3458</v>
      </c>
      <c r="I6" s="224" t="s">
        <v>222</v>
      </c>
      <c r="J6" s="225">
        <v>133</v>
      </c>
    </row>
    <row r="7" spans="1:10" ht="31.5" customHeight="1">
      <c r="A7" s="222" t="s">
        <v>123</v>
      </c>
      <c r="B7" s="228">
        <v>23950</v>
      </c>
      <c r="C7" s="224" t="s">
        <v>220</v>
      </c>
      <c r="D7" s="225">
        <v>3629</v>
      </c>
      <c r="E7" s="224" t="s">
        <v>219</v>
      </c>
      <c r="F7" s="226">
        <v>292</v>
      </c>
      <c r="G7" s="224" t="s">
        <v>214</v>
      </c>
      <c r="H7" s="226">
        <v>3217</v>
      </c>
      <c r="I7" s="224" t="s">
        <v>224</v>
      </c>
      <c r="J7" s="225">
        <v>90</v>
      </c>
    </row>
    <row r="8" spans="1:10" ht="31.5" customHeight="1">
      <c r="A8" s="229" t="s">
        <v>469</v>
      </c>
      <c r="B8" s="226">
        <v>5595</v>
      </c>
      <c r="C8" s="224" t="s">
        <v>218</v>
      </c>
      <c r="D8" s="225">
        <v>3322</v>
      </c>
      <c r="E8" s="224" t="s">
        <v>470</v>
      </c>
      <c r="F8" s="226">
        <v>223</v>
      </c>
      <c r="G8" s="224" t="s">
        <v>225</v>
      </c>
      <c r="H8" s="226">
        <v>2699</v>
      </c>
      <c r="I8" s="224" t="s">
        <v>226</v>
      </c>
      <c r="J8" s="225">
        <v>40</v>
      </c>
    </row>
    <row r="9" spans="1:10" ht="31.5" customHeight="1">
      <c r="A9" s="229" t="s">
        <v>331</v>
      </c>
      <c r="B9" s="226">
        <v>4925</v>
      </c>
      <c r="C9" s="224" t="s">
        <v>222</v>
      </c>
      <c r="D9" s="225">
        <v>3099</v>
      </c>
      <c r="E9" s="224" t="s">
        <v>471</v>
      </c>
      <c r="F9" s="226">
        <v>211</v>
      </c>
      <c r="G9" s="224" t="s">
        <v>221</v>
      </c>
      <c r="H9" s="226">
        <v>2536</v>
      </c>
      <c r="I9" s="224" t="s">
        <v>305</v>
      </c>
      <c r="J9" s="225">
        <v>27</v>
      </c>
    </row>
    <row r="10" spans="1:10" ht="31.5" customHeight="1">
      <c r="A10" s="229" t="s">
        <v>366</v>
      </c>
      <c r="B10" s="226">
        <v>4371</v>
      </c>
      <c r="C10" s="224" t="s">
        <v>305</v>
      </c>
      <c r="D10" s="225">
        <v>2938</v>
      </c>
      <c r="E10" s="224" t="s">
        <v>472</v>
      </c>
      <c r="F10" s="226">
        <v>196</v>
      </c>
      <c r="G10" s="224" t="s">
        <v>222</v>
      </c>
      <c r="H10" s="226">
        <v>2520</v>
      </c>
      <c r="I10" s="224" t="s">
        <v>332</v>
      </c>
      <c r="J10" s="225">
        <v>23</v>
      </c>
    </row>
    <row r="11" spans="1:10" ht="31.5" customHeight="1">
      <c r="A11" s="229" t="s">
        <v>124</v>
      </c>
      <c r="B11" s="226">
        <v>4237</v>
      </c>
      <c r="C11" s="224" t="s">
        <v>221</v>
      </c>
      <c r="D11" s="225">
        <v>2225</v>
      </c>
      <c r="E11" s="224" t="s">
        <v>304</v>
      </c>
      <c r="F11" s="226">
        <v>171</v>
      </c>
      <c r="G11" s="224" t="s">
        <v>220</v>
      </c>
      <c r="H11" s="226">
        <v>1574</v>
      </c>
      <c r="I11" s="224" t="s">
        <v>473</v>
      </c>
      <c r="J11" s="225">
        <v>21</v>
      </c>
    </row>
    <row r="12" spans="1:10" ht="31.5" customHeight="1" thickBot="1">
      <c r="A12" s="230" t="s">
        <v>128</v>
      </c>
      <c r="B12" s="231">
        <v>2794</v>
      </c>
      <c r="C12" s="232" t="s">
        <v>333</v>
      </c>
      <c r="D12" s="233">
        <v>1825</v>
      </c>
      <c r="E12" s="232" t="s">
        <v>333</v>
      </c>
      <c r="F12" s="231">
        <v>162</v>
      </c>
      <c r="G12" s="232" t="s">
        <v>305</v>
      </c>
      <c r="H12" s="231">
        <v>1083</v>
      </c>
      <c r="I12" s="232" t="s">
        <v>333</v>
      </c>
      <c r="J12" s="233">
        <v>20</v>
      </c>
    </row>
    <row r="13" spans="1:10" ht="42" customHeight="1">
      <c r="A13" s="43"/>
      <c r="B13" s="35"/>
      <c r="C13" s="44"/>
      <c r="D13" s="35"/>
      <c r="E13" s="44"/>
      <c r="F13" s="35"/>
      <c r="G13" s="44"/>
      <c r="H13" s="35"/>
      <c r="I13" s="44"/>
      <c r="J13" s="35"/>
    </row>
    <row r="14" spans="1:10" ht="42" customHeight="1">
      <c r="A14" s="43"/>
      <c r="B14" s="35"/>
      <c r="C14" s="44"/>
      <c r="D14" s="35"/>
      <c r="E14" s="44"/>
      <c r="F14" s="35"/>
      <c r="G14" s="44"/>
      <c r="H14" s="35"/>
      <c r="I14" s="44"/>
      <c r="J14" s="35"/>
    </row>
    <row r="15" spans="1:10" ht="42" customHeight="1">
      <c r="A15" s="43"/>
      <c r="B15" s="35"/>
      <c r="C15" s="44"/>
      <c r="D15" s="35"/>
      <c r="E15" s="44"/>
      <c r="F15" s="35"/>
      <c r="G15" s="44"/>
      <c r="H15" s="35"/>
      <c r="I15" s="44"/>
      <c r="J15" s="35"/>
    </row>
    <row r="16" spans="1:10" ht="42" customHeight="1">
      <c r="A16" s="43"/>
      <c r="B16" s="35"/>
      <c r="C16" s="44"/>
      <c r="D16" s="35"/>
      <c r="E16" s="44"/>
      <c r="F16" s="35"/>
      <c r="G16" s="44"/>
      <c r="H16" s="35"/>
      <c r="I16" s="44"/>
      <c r="J16" s="35"/>
    </row>
    <row r="17" spans="1:10" ht="42" customHeight="1">
      <c r="A17" s="43"/>
      <c r="B17" s="35"/>
      <c r="C17" s="44"/>
      <c r="D17" s="35"/>
      <c r="E17" s="44"/>
      <c r="F17" s="35"/>
      <c r="G17" s="44"/>
      <c r="H17" s="35"/>
      <c r="I17" s="44"/>
      <c r="J17" s="35"/>
    </row>
  </sheetData>
  <mergeCells count="6">
    <mergeCell ref="A1:J1"/>
    <mergeCell ref="A2:B2"/>
    <mergeCell ref="C2:D2"/>
    <mergeCell ref="E2:F2"/>
    <mergeCell ref="G2:H2"/>
    <mergeCell ref="I2:J2"/>
  </mergeCells>
  <pageMargins left="0.70866141732283472" right="0.70866141732283472" top="0.78740157480314965" bottom="0.78740157480314965" header="0.31496062992125984" footer="0.31496062992125984"/>
  <pageSetup paperSize="9" scale="80" orientation="landscape" horizontalDpi="4294967294" r:id="rId1"/>
  <headerFooter>
    <oddHeader>&amp;R&amp;13Příloha č. 4b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2"/>
  <sheetViews>
    <sheetView view="pageBreakPreview" zoomScale="70" zoomScaleNormal="80" zoomScaleSheetLayoutView="70" workbookViewId="0">
      <selection sqref="A1:AB1"/>
    </sheetView>
  </sheetViews>
  <sheetFormatPr defaultRowHeight="15"/>
  <cols>
    <col min="1" max="1" width="73" customWidth="1"/>
    <col min="2" max="2" width="23.85546875" customWidth="1"/>
    <col min="3" max="3" width="24.28515625" customWidth="1"/>
  </cols>
  <sheetData>
    <row r="1" spans="1:3" ht="51.75" customHeight="1" thickBot="1">
      <c r="A1" s="665" t="s">
        <v>474</v>
      </c>
      <c r="B1" s="666"/>
      <c r="C1" s="667"/>
    </row>
    <row r="2" spans="1:3" ht="35.25" customHeight="1" thickBot="1">
      <c r="A2" s="234" t="s">
        <v>227</v>
      </c>
      <c r="B2" s="235" t="s">
        <v>211</v>
      </c>
      <c r="C2" s="236" t="s">
        <v>212</v>
      </c>
    </row>
    <row r="3" spans="1:3" ht="18.75" customHeight="1">
      <c r="A3" s="237" t="s">
        <v>228</v>
      </c>
      <c r="B3" s="238">
        <v>224979</v>
      </c>
      <c r="C3" s="239">
        <v>0.28360000000000002</v>
      </c>
    </row>
    <row r="4" spans="1:3" ht="18.75" customHeight="1">
      <c r="A4" s="237" t="s">
        <v>229</v>
      </c>
      <c r="B4" s="238">
        <v>208085</v>
      </c>
      <c r="C4" s="239">
        <v>0.26229999999999998</v>
      </c>
    </row>
    <row r="5" spans="1:3" ht="18.75" customHeight="1">
      <c r="A5" s="237" t="s">
        <v>230</v>
      </c>
      <c r="B5" s="238">
        <v>91730</v>
      </c>
      <c r="C5" s="239">
        <v>0.11559999999999999</v>
      </c>
    </row>
    <row r="6" spans="1:3" ht="18.75" customHeight="1">
      <c r="A6" s="237" t="s">
        <v>232</v>
      </c>
      <c r="B6" s="238">
        <v>80689</v>
      </c>
      <c r="C6" s="239">
        <v>0.1017</v>
      </c>
    </row>
    <row r="7" spans="1:3" ht="18.75" customHeight="1">
      <c r="A7" s="237" t="s">
        <v>231</v>
      </c>
      <c r="B7" s="238">
        <v>76707</v>
      </c>
      <c r="C7" s="239">
        <v>9.6699999999999994E-2</v>
      </c>
    </row>
    <row r="8" spans="1:3" ht="18.75" customHeight="1">
      <c r="A8" s="237" t="s">
        <v>233</v>
      </c>
      <c r="B8" s="238">
        <v>46416</v>
      </c>
      <c r="C8" s="239">
        <v>5.8500000000000003E-2</v>
      </c>
    </row>
    <row r="9" spans="1:3" ht="18.75" customHeight="1">
      <c r="A9" s="237" t="s">
        <v>234</v>
      </c>
      <c r="B9" s="238">
        <v>41060</v>
      </c>
      <c r="C9" s="239">
        <v>5.1799999999999999E-2</v>
      </c>
    </row>
    <row r="10" spans="1:3" ht="18.75" customHeight="1">
      <c r="A10" s="237" t="s">
        <v>235</v>
      </c>
      <c r="B10" s="238">
        <v>18711</v>
      </c>
      <c r="C10" s="239">
        <v>2.3599999999999999E-2</v>
      </c>
    </row>
    <row r="11" spans="1:3" ht="18.75" customHeight="1">
      <c r="A11" s="237" t="s">
        <v>236</v>
      </c>
      <c r="B11" s="238">
        <v>4555</v>
      </c>
      <c r="C11" s="239">
        <v>5.7000000000000002E-3</v>
      </c>
    </row>
    <row r="12" spans="1:3" ht="18.75" customHeight="1" thickBot="1">
      <c r="A12" s="240" t="s">
        <v>237</v>
      </c>
      <c r="B12" s="241">
        <v>493</v>
      </c>
      <c r="C12" s="242">
        <v>5.9999999999999995E-4</v>
      </c>
    </row>
  </sheetData>
  <mergeCells count="1">
    <mergeCell ref="A1:C1"/>
  </mergeCells>
  <pageMargins left="0.7" right="0.7" top="0.78740157499999996" bottom="0.78740157499999996" header="0.3" footer="0.3"/>
  <pageSetup paperSize="9" orientation="landscape" horizontalDpi="4294967294" r:id="rId1"/>
  <headerFooter>
    <oddHeader>&amp;R&amp;13Příloha č. 4c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7"/>
  <sheetViews>
    <sheetView view="pageBreakPreview" zoomScale="80" zoomScaleNormal="90" zoomScaleSheetLayoutView="80" workbookViewId="0">
      <selection sqref="A1:B1"/>
    </sheetView>
  </sheetViews>
  <sheetFormatPr defaultRowHeight="15"/>
  <cols>
    <col min="1" max="1" width="48.7109375" customWidth="1"/>
    <col min="2" max="2" width="17.42578125" customWidth="1"/>
  </cols>
  <sheetData>
    <row r="1" spans="1:2" ht="81" customHeight="1" thickBot="1">
      <c r="A1" s="660" t="s">
        <v>475</v>
      </c>
      <c r="B1" s="662"/>
    </row>
    <row r="2" spans="1:2" ht="30" customHeight="1">
      <c r="A2" s="243" t="s">
        <v>334</v>
      </c>
      <c r="B2" s="244">
        <v>7873</v>
      </c>
    </row>
    <row r="3" spans="1:2" ht="42" customHeight="1">
      <c r="A3" s="602" t="s">
        <v>476</v>
      </c>
      <c r="B3" s="603">
        <v>3204</v>
      </c>
    </row>
    <row r="4" spans="1:2" ht="39.75" customHeight="1">
      <c r="A4" s="602" t="s">
        <v>348</v>
      </c>
      <c r="B4" s="226">
        <v>1709</v>
      </c>
    </row>
    <row r="5" spans="1:2" ht="38.25" customHeight="1">
      <c r="A5" s="602" t="s">
        <v>335</v>
      </c>
      <c r="B5" s="245">
        <v>1527</v>
      </c>
    </row>
    <row r="6" spans="1:2" ht="46.5" customHeight="1">
      <c r="A6" s="602" t="s">
        <v>238</v>
      </c>
      <c r="B6" s="245">
        <v>1013</v>
      </c>
    </row>
    <row r="7" spans="1:2" ht="57" customHeight="1" thickBot="1">
      <c r="A7" s="604" t="s">
        <v>477</v>
      </c>
      <c r="B7" s="590">
        <v>180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4" r:id="rId1"/>
  <headerFooter>
    <oddHeader>&amp;R&amp;13Příloha č. 4d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6"/>
  <sheetViews>
    <sheetView view="pageBreakPreview" zoomScale="90" zoomScaleNormal="100" zoomScaleSheetLayoutView="90" workbookViewId="0">
      <selection sqref="A1:AB1"/>
    </sheetView>
  </sheetViews>
  <sheetFormatPr defaultRowHeight="15"/>
  <sheetData>
    <row r="1" spans="1:8" ht="27" customHeight="1" thickBot="1">
      <c r="A1" s="668" t="s">
        <v>433</v>
      </c>
      <c r="B1" s="668"/>
      <c r="C1" s="668"/>
      <c r="D1" s="668"/>
      <c r="E1" s="668"/>
      <c r="F1" s="668"/>
      <c r="G1" s="668"/>
      <c r="H1" s="668"/>
    </row>
    <row r="2" spans="1:8" ht="34.5" customHeight="1" thickTop="1" thickBot="1">
      <c r="A2" s="669" t="s">
        <v>119</v>
      </c>
      <c r="B2" s="670"/>
      <c r="C2" s="670"/>
      <c r="D2" s="670"/>
      <c r="E2" s="670"/>
      <c r="F2" s="670"/>
      <c r="G2" s="671"/>
      <c r="H2" s="246"/>
    </row>
    <row r="3" spans="1:8" ht="16.5" customHeight="1" thickTop="1" thickBot="1">
      <c r="A3" s="672" t="s">
        <v>176</v>
      </c>
      <c r="B3" s="673"/>
      <c r="C3" s="674"/>
      <c r="D3" s="678">
        <v>699</v>
      </c>
      <c r="E3" s="680" t="s">
        <v>63</v>
      </c>
      <c r="F3" s="681"/>
      <c r="G3" s="247">
        <v>496</v>
      </c>
      <c r="H3" s="246"/>
    </row>
    <row r="4" spans="1:8" ht="15.75" customHeight="1" thickBot="1">
      <c r="A4" s="675"/>
      <c r="B4" s="676"/>
      <c r="C4" s="677"/>
      <c r="D4" s="679"/>
      <c r="E4" s="682" t="s">
        <v>64</v>
      </c>
      <c r="F4" s="683"/>
      <c r="G4" s="248">
        <v>203</v>
      </c>
      <c r="H4" s="246"/>
    </row>
    <row r="5" spans="1:8" ht="16.5" thickTop="1" thickBot="1">
      <c r="A5" s="246"/>
      <c r="B5" s="246"/>
      <c r="C5" s="246"/>
      <c r="D5" s="246"/>
      <c r="E5" s="246"/>
      <c r="F5" s="246"/>
      <c r="G5" s="246"/>
      <c r="H5" s="246"/>
    </row>
    <row r="6" spans="1:8" ht="17.25" customHeight="1" thickTop="1" thickBot="1">
      <c r="A6" s="704" t="s">
        <v>177</v>
      </c>
      <c r="B6" s="705"/>
      <c r="C6" s="705"/>
      <c r="D6" s="705"/>
      <c r="E6" s="705"/>
      <c r="F6" s="705"/>
      <c r="G6" s="705"/>
      <c r="H6" s="706"/>
    </row>
    <row r="7" spans="1:8" ht="16.5" customHeight="1" thickTop="1" thickBot="1">
      <c r="A7" s="707" t="s">
        <v>178</v>
      </c>
      <c r="B7" s="708"/>
      <c r="C7" s="708"/>
      <c r="D7" s="709"/>
      <c r="E7" s="713">
        <v>569</v>
      </c>
      <c r="F7" s="715" t="s">
        <v>63</v>
      </c>
      <c r="G7" s="716"/>
      <c r="H7" s="249">
        <v>368</v>
      </c>
    </row>
    <row r="8" spans="1:8" ht="15.75" customHeight="1" thickBot="1">
      <c r="A8" s="710"/>
      <c r="B8" s="711"/>
      <c r="C8" s="711"/>
      <c r="D8" s="712"/>
      <c r="E8" s="714"/>
      <c r="F8" s="696" t="s">
        <v>64</v>
      </c>
      <c r="G8" s="697"/>
      <c r="H8" s="249">
        <v>201</v>
      </c>
    </row>
    <row r="9" spans="1:8" ht="32.25" customHeight="1" thickBot="1">
      <c r="A9" s="684" t="s">
        <v>179</v>
      </c>
      <c r="B9" s="685"/>
      <c r="C9" s="685"/>
      <c r="D9" s="686"/>
      <c r="E9" s="693">
        <v>513</v>
      </c>
      <c r="F9" s="696" t="s">
        <v>180</v>
      </c>
      <c r="G9" s="697"/>
      <c r="H9" s="247">
        <v>405</v>
      </c>
    </row>
    <row r="10" spans="1:8" ht="15.75" customHeight="1">
      <c r="A10" s="687"/>
      <c r="B10" s="688"/>
      <c r="C10" s="688"/>
      <c r="D10" s="689"/>
      <c r="E10" s="694"/>
      <c r="F10" s="698" t="s">
        <v>181</v>
      </c>
      <c r="G10" s="699"/>
      <c r="H10" s="702">
        <v>114</v>
      </c>
    </row>
    <row r="11" spans="1:8" ht="15.75" customHeight="1" thickBot="1">
      <c r="A11" s="690"/>
      <c r="B11" s="691"/>
      <c r="C11" s="691"/>
      <c r="D11" s="692"/>
      <c r="E11" s="695"/>
      <c r="F11" s="700"/>
      <c r="G11" s="701"/>
      <c r="H11" s="703"/>
    </row>
    <row r="12" spans="1:8" ht="31.5" customHeight="1" thickTop="1" thickBot="1">
      <c r="A12" s="717" t="s">
        <v>266</v>
      </c>
      <c r="B12" s="718"/>
      <c r="C12" s="718"/>
      <c r="D12" s="719"/>
      <c r="E12" s="720">
        <v>3</v>
      </c>
      <c r="F12" s="721"/>
      <c r="G12" s="721"/>
      <c r="H12" s="722"/>
    </row>
    <row r="13" spans="1:8" ht="16.5" thickTop="1" thickBot="1">
      <c r="A13" s="246"/>
      <c r="B13" s="246"/>
      <c r="C13" s="246"/>
      <c r="D13" s="246"/>
      <c r="E13" s="246"/>
      <c r="F13" s="246"/>
      <c r="G13" s="246"/>
      <c r="H13" s="246"/>
    </row>
    <row r="14" spans="1:8" ht="17.25" customHeight="1" thickTop="1" thickBot="1">
      <c r="A14" s="723" t="s">
        <v>267</v>
      </c>
      <c r="B14" s="724"/>
      <c r="C14" s="724"/>
      <c r="D14" s="724"/>
      <c r="E14" s="724"/>
      <c r="F14" s="724"/>
      <c r="G14" s="724"/>
      <c r="H14" s="725"/>
    </row>
    <row r="15" spans="1:8" ht="30.75" customHeight="1" thickTop="1" thickBot="1">
      <c r="A15" s="726" t="s">
        <v>182</v>
      </c>
      <c r="B15" s="727"/>
      <c r="C15" s="728" t="s">
        <v>183</v>
      </c>
      <c r="D15" s="727"/>
      <c r="E15" s="250">
        <v>500</v>
      </c>
      <c r="F15" s="729" t="s">
        <v>184</v>
      </c>
      <c r="G15" s="727"/>
      <c r="H15" s="249">
        <v>469</v>
      </c>
    </row>
    <row r="16" spans="1:8" ht="30" customHeight="1" thickBot="1">
      <c r="A16" s="734" t="s">
        <v>185</v>
      </c>
      <c r="B16" s="735"/>
      <c r="C16" s="736" t="s">
        <v>183</v>
      </c>
      <c r="D16" s="735"/>
      <c r="E16" s="250">
        <v>80</v>
      </c>
      <c r="F16" s="737" t="s">
        <v>184</v>
      </c>
      <c r="G16" s="735"/>
      <c r="H16" s="249">
        <v>79</v>
      </c>
    </row>
    <row r="17" spans="1:8" ht="15.75" thickBot="1">
      <c r="A17" s="246"/>
      <c r="B17" s="246"/>
      <c r="C17" s="246"/>
      <c r="D17" s="246"/>
      <c r="E17" s="246"/>
      <c r="F17" s="246"/>
      <c r="G17" s="246"/>
      <c r="H17" s="246"/>
    </row>
    <row r="18" spans="1:8" ht="17.25" customHeight="1" thickBot="1">
      <c r="A18" s="738" t="s">
        <v>268</v>
      </c>
      <c r="B18" s="739"/>
      <c r="C18" s="739"/>
      <c r="D18" s="739"/>
      <c r="E18" s="739"/>
      <c r="F18" s="739"/>
      <c r="G18" s="739"/>
      <c r="H18" s="740"/>
    </row>
    <row r="19" spans="1:8" ht="33" customHeight="1">
      <c r="A19" s="741" t="s">
        <v>350</v>
      </c>
      <c r="B19" s="742"/>
      <c r="C19" s="743" t="s">
        <v>183</v>
      </c>
      <c r="D19" s="744"/>
      <c r="E19" s="251">
        <v>1</v>
      </c>
      <c r="F19" s="743" t="s">
        <v>184</v>
      </c>
      <c r="G19" s="744"/>
      <c r="H19" s="252">
        <v>1</v>
      </c>
    </row>
    <row r="20" spans="1:8" ht="33" customHeight="1">
      <c r="A20" s="730" t="s">
        <v>351</v>
      </c>
      <c r="B20" s="731"/>
      <c r="C20" s="745" t="s">
        <v>183</v>
      </c>
      <c r="D20" s="746"/>
      <c r="E20" s="253">
        <v>33</v>
      </c>
      <c r="F20" s="745" t="s">
        <v>184</v>
      </c>
      <c r="G20" s="746"/>
      <c r="H20" s="254">
        <v>31</v>
      </c>
    </row>
    <row r="21" spans="1:8" ht="33" customHeight="1">
      <c r="A21" s="730" t="s">
        <v>352</v>
      </c>
      <c r="B21" s="731"/>
      <c r="C21" s="745" t="s">
        <v>183</v>
      </c>
      <c r="D21" s="746"/>
      <c r="E21" s="253">
        <v>3</v>
      </c>
      <c r="F21" s="745" t="s">
        <v>184</v>
      </c>
      <c r="G21" s="746"/>
      <c r="H21" s="254">
        <v>3</v>
      </c>
    </row>
    <row r="22" spans="1:8" ht="33" customHeight="1">
      <c r="A22" s="730" t="s">
        <v>353</v>
      </c>
      <c r="B22" s="731"/>
      <c r="C22" s="745" t="s">
        <v>183</v>
      </c>
      <c r="D22" s="746"/>
      <c r="E22" s="253">
        <v>159</v>
      </c>
      <c r="F22" s="745" t="s">
        <v>184</v>
      </c>
      <c r="G22" s="746"/>
      <c r="H22" s="254">
        <v>156</v>
      </c>
    </row>
    <row r="23" spans="1:8" ht="33" customHeight="1">
      <c r="A23" s="730" t="s">
        <v>354</v>
      </c>
      <c r="B23" s="731"/>
      <c r="C23" s="745" t="s">
        <v>183</v>
      </c>
      <c r="D23" s="746"/>
      <c r="E23" s="253">
        <v>86</v>
      </c>
      <c r="F23" s="745" t="s">
        <v>184</v>
      </c>
      <c r="G23" s="746"/>
      <c r="H23" s="254">
        <v>84</v>
      </c>
    </row>
    <row r="24" spans="1:8" ht="33" customHeight="1">
      <c r="A24" s="730" t="s">
        <v>355</v>
      </c>
      <c r="B24" s="731"/>
      <c r="C24" s="745" t="s">
        <v>183</v>
      </c>
      <c r="D24" s="746"/>
      <c r="E24" s="253">
        <v>34</v>
      </c>
      <c r="F24" s="745" t="s">
        <v>184</v>
      </c>
      <c r="G24" s="746"/>
      <c r="H24" s="254">
        <v>34</v>
      </c>
    </row>
    <row r="25" spans="1:8" ht="27.75" customHeight="1" thickBot="1">
      <c r="A25" s="732" t="s">
        <v>356</v>
      </c>
      <c r="B25" s="733"/>
      <c r="C25" s="747" t="s">
        <v>183</v>
      </c>
      <c r="D25" s="748"/>
      <c r="E25" s="255">
        <v>0</v>
      </c>
      <c r="F25" s="747" t="s">
        <v>184</v>
      </c>
      <c r="G25" s="748"/>
      <c r="H25" s="256">
        <v>0</v>
      </c>
    </row>
    <row r="26" spans="1:8" ht="15.75" customHeight="1"/>
  </sheetData>
  <mergeCells count="47">
    <mergeCell ref="C24:D24"/>
    <mergeCell ref="F24:G24"/>
    <mergeCell ref="C19:D19"/>
    <mergeCell ref="C21:D21"/>
    <mergeCell ref="C23:D23"/>
    <mergeCell ref="C20:D20"/>
    <mergeCell ref="F20:G20"/>
    <mergeCell ref="C22:D22"/>
    <mergeCell ref="F22:G22"/>
    <mergeCell ref="A24:B24"/>
    <mergeCell ref="A25:B25"/>
    <mergeCell ref="A16:B16"/>
    <mergeCell ref="C16:D16"/>
    <mergeCell ref="F16:G16"/>
    <mergeCell ref="A18:H18"/>
    <mergeCell ref="A19:B19"/>
    <mergeCell ref="A20:B20"/>
    <mergeCell ref="A21:B21"/>
    <mergeCell ref="A22:B22"/>
    <mergeCell ref="A23:B23"/>
    <mergeCell ref="F19:G19"/>
    <mergeCell ref="F21:G21"/>
    <mergeCell ref="F23:G23"/>
    <mergeCell ref="C25:D25"/>
    <mergeCell ref="F25:G25"/>
    <mergeCell ref="A12:D12"/>
    <mergeCell ref="E12:H12"/>
    <mergeCell ref="A14:H14"/>
    <mergeCell ref="A15:B15"/>
    <mergeCell ref="C15:D15"/>
    <mergeCell ref="F15:G15"/>
    <mergeCell ref="A6:H6"/>
    <mergeCell ref="A7:D8"/>
    <mergeCell ref="E7:E8"/>
    <mergeCell ref="F7:G7"/>
    <mergeCell ref="F8:G8"/>
    <mergeCell ref="A9:D11"/>
    <mergeCell ref="E9:E11"/>
    <mergeCell ref="F9:G9"/>
    <mergeCell ref="F10:G11"/>
    <mergeCell ref="H10:H11"/>
    <mergeCell ref="A1:H1"/>
    <mergeCell ref="A2:G2"/>
    <mergeCell ref="A3:C4"/>
    <mergeCell ref="D3:D4"/>
    <mergeCell ref="E3:F3"/>
    <mergeCell ref="E4:F4"/>
  </mergeCells>
  <pageMargins left="0.7" right="0.7" top="0.78740157499999996" bottom="0.78740157499999996" header="0.3" footer="0.3"/>
  <pageSetup paperSize="9" orientation="portrait" horizontalDpi="4294967294" r:id="rId1"/>
  <headerFooter>
    <oddHeader>&amp;RPříloha č. 5.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D8821-E487-40A4-9E38-DE27EFD39306}">
  <dimension ref="A1:AC70"/>
  <sheetViews>
    <sheetView view="pageBreakPreview" zoomScale="20" zoomScaleNormal="20" zoomScaleSheetLayoutView="20" workbookViewId="0">
      <selection sqref="A1:AC2"/>
    </sheetView>
  </sheetViews>
  <sheetFormatPr defaultRowHeight="15"/>
  <cols>
    <col min="1" max="1" width="95.140625" style="47" customWidth="1"/>
    <col min="2" max="25" width="33.28515625" style="47" customWidth="1"/>
    <col min="26" max="29" width="27.7109375" style="47" customWidth="1"/>
    <col min="30" max="16384" width="9.140625" style="47"/>
  </cols>
  <sheetData>
    <row r="1" spans="1:29" ht="87" customHeight="1">
      <c r="A1" s="793" t="s">
        <v>441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  <c r="R1" s="793"/>
      <c r="S1" s="793"/>
      <c r="T1" s="793"/>
      <c r="U1" s="793"/>
      <c r="V1" s="793"/>
      <c r="W1" s="793"/>
      <c r="X1" s="793"/>
      <c r="Y1" s="793"/>
      <c r="Z1" s="793"/>
      <c r="AA1" s="793"/>
      <c r="AB1" s="793"/>
      <c r="AC1" s="793"/>
    </row>
    <row r="2" spans="1:29" ht="87" customHeight="1" thickBot="1">
      <c r="A2" s="793"/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793"/>
      <c r="O2" s="793"/>
      <c r="P2" s="793"/>
      <c r="Q2" s="793"/>
      <c r="R2" s="793"/>
      <c r="S2" s="793"/>
      <c r="T2" s="793"/>
      <c r="U2" s="793"/>
      <c r="V2" s="793"/>
      <c r="W2" s="793"/>
      <c r="X2" s="793"/>
      <c r="Y2" s="793"/>
      <c r="Z2" s="793"/>
      <c r="AA2" s="793"/>
      <c r="AB2" s="793"/>
      <c r="AC2" s="793"/>
    </row>
    <row r="3" spans="1:29" ht="279.75" customHeight="1" thickBot="1">
      <c r="A3" s="771" t="s">
        <v>120</v>
      </c>
      <c r="B3" s="752" t="s">
        <v>99</v>
      </c>
      <c r="C3" s="759"/>
      <c r="D3" s="759"/>
      <c r="E3" s="759"/>
      <c r="F3" s="752" t="s">
        <v>100</v>
      </c>
      <c r="G3" s="759"/>
      <c r="H3" s="759"/>
      <c r="I3" s="753"/>
      <c r="J3" s="752" t="s">
        <v>101</v>
      </c>
      <c r="K3" s="759"/>
      <c r="L3" s="759"/>
      <c r="M3" s="753"/>
      <c r="N3" s="752" t="s">
        <v>102</v>
      </c>
      <c r="O3" s="759"/>
      <c r="P3" s="752" t="s">
        <v>323</v>
      </c>
      <c r="Q3" s="759"/>
      <c r="R3" s="759"/>
      <c r="S3" s="753"/>
      <c r="T3" s="752" t="s">
        <v>324</v>
      </c>
      <c r="U3" s="753"/>
      <c r="V3" s="759" t="s">
        <v>325</v>
      </c>
      <c r="W3" s="759"/>
      <c r="X3" s="752" t="s">
        <v>140</v>
      </c>
      <c r="Y3" s="753"/>
      <c r="Z3" s="257"/>
      <c r="AA3" s="257"/>
      <c r="AB3" s="257"/>
      <c r="AC3" s="257"/>
    </row>
    <row r="4" spans="1:29" ht="112.5" customHeight="1" thickTop="1">
      <c r="A4" s="772"/>
      <c r="B4" s="754" t="s">
        <v>51</v>
      </c>
      <c r="C4" s="755"/>
      <c r="D4" s="756" t="s">
        <v>52</v>
      </c>
      <c r="E4" s="756"/>
      <c r="F4" s="754" t="s">
        <v>51</v>
      </c>
      <c r="G4" s="755"/>
      <c r="H4" s="756" t="s">
        <v>52</v>
      </c>
      <c r="I4" s="757"/>
      <c r="J4" s="754" t="s">
        <v>51</v>
      </c>
      <c r="K4" s="755"/>
      <c r="L4" s="756" t="s">
        <v>52</v>
      </c>
      <c r="M4" s="757"/>
      <c r="N4" s="758" t="s">
        <v>52</v>
      </c>
      <c r="O4" s="756"/>
      <c r="P4" s="754" t="s">
        <v>51</v>
      </c>
      <c r="Q4" s="755"/>
      <c r="R4" s="756" t="s">
        <v>52</v>
      </c>
      <c r="S4" s="756"/>
      <c r="T4" s="758" t="s">
        <v>52</v>
      </c>
      <c r="U4" s="757"/>
      <c r="V4" s="754" t="s">
        <v>338</v>
      </c>
      <c r="W4" s="760"/>
      <c r="X4" s="756" t="s">
        <v>61</v>
      </c>
      <c r="Y4" s="757"/>
      <c r="Z4" s="257"/>
      <c r="AA4" s="257"/>
      <c r="AB4" s="257"/>
      <c r="AC4" s="257"/>
    </row>
    <row r="5" spans="1:29" ht="82.5" customHeight="1">
      <c r="A5" s="772"/>
      <c r="B5" s="761" t="s">
        <v>135</v>
      </c>
      <c r="C5" s="764" t="s">
        <v>136</v>
      </c>
      <c r="D5" s="767" t="s">
        <v>135</v>
      </c>
      <c r="E5" s="749" t="s">
        <v>136</v>
      </c>
      <c r="F5" s="761" t="s">
        <v>135</v>
      </c>
      <c r="G5" s="764" t="s">
        <v>136</v>
      </c>
      <c r="H5" s="767" t="s">
        <v>135</v>
      </c>
      <c r="I5" s="749" t="s">
        <v>136</v>
      </c>
      <c r="J5" s="761" t="s">
        <v>135</v>
      </c>
      <c r="K5" s="764" t="s">
        <v>136</v>
      </c>
      <c r="L5" s="767" t="s">
        <v>135</v>
      </c>
      <c r="M5" s="749" t="s">
        <v>136</v>
      </c>
      <c r="N5" s="761" t="s">
        <v>135</v>
      </c>
      <c r="O5" s="749" t="s">
        <v>136</v>
      </c>
      <c r="P5" s="761" t="s">
        <v>135</v>
      </c>
      <c r="Q5" s="764" t="s">
        <v>136</v>
      </c>
      <c r="R5" s="767" t="s">
        <v>135</v>
      </c>
      <c r="S5" s="749" t="s">
        <v>136</v>
      </c>
      <c r="T5" s="761" t="s">
        <v>135</v>
      </c>
      <c r="U5" s="749" t="s">
        <v>136</v>
      </c>
      <c r="V5" s="761" t="s">
        <v>135</v>
      </c>
      <c r="W5" s="749" t="s">
        <v>136</v>
      </c>
      <c r="X5" s="761" t="s">
        <v>135</v>
      </c>
      <c r="Y5" s="749" t="s">
        <v>136</v>
      </c>
      <c r="Z5" s="257"/>
      <c r="AA5" s="257"/>
      <c r="AB5" s="257"/>
      <c r="AC5" s="257"/>
    </row>
    <row r="6" spans="1:29" ht="82.5" customHeight="1">
      <c r="A6" s="772"/>
      <c r="B6" s="762"/>
      <c r="C6" s="765"/>
      <c r="D6" s="768"/>
      <c r="E6" s="750"/>
      <c r="F6" s="762"/>
      <c r="G6" s="765"/>
      <c r="H6" s="768"/>
      <c r="I6" s="750"/>
      <c r="J6" s="762"/>
      <c r="K6" s="765"/>
      <c r="L6" s="768"/>
      <c r="M6" s="750"/>
      <c r="N6" s="762"/>
      <c r="O6" s="750"/>
      <c r="P6" s="762"/>
      <c r="Q6" s="765"/>
      <c r="R6" s="768"/>
      <c r="S6" s="750"/>
      <c r="T6" s="762"/>
      <c r="U6" s="750"/>
      <c r="V6" s="762"/>
      <c r="W6" s="750"/>
      <c r="X6" s="762"/>
      <c r="Y6" s="750"/>
      <c r="Z6" s="257"/>
      <c r="AA6" s="257"/>
      <c r="AB6" s="257"/>
      <c r="AC6" s="257"/>
    </row>
    <row r="7" spans="1:29" ht="82.5" customHeight="1" thickBot="1">
      <c r="A7" s="773"/>
      <c r="B7" s="763"/>
      <c r="C7" s="766"/>
      <c r="D7" s="769"/>
      <c r="E7" s="751"/>
      <c r="F7" s="763"/>
      <c r="G7" s="766"/>
      <c r="H7" s="769"/>
      <c r="I7" s="751"/>
      <c r="J7" s="763"/>
      <c r="K7" s="766"/>
      <c r="L7" s="769"/>
      <c r="M7" s="751"/>
      <c r="N7" s="763"/>
      <c r="O7" s="751"/>
      <c r="P7" s="763"/>
      <c r="Q7" s="766"/>
      <c r="R7" s="769"/>
      <c r="S7" s="751"/>
      <c r="T7" s="763"/>
      <c r="U7" s="751"/>
      <c r="V7" s="763"/>
      <c r="W7" s="751"/>
      <c r="X7" s="763"/>
      <c r="Y7" s="751"/>
      <c r="Z7" s="257"/>
      <c r="AA7" s="257"/>
      <c r="AB7" s="257"/>
      <c r="AC7" s="257"/>
    </row>
    <row r="8" spans="1:29" ht="93.75" customHeight="1">
      <c r="A8" s="258" t="s">
        <v>1</v>
      </c>
      <c r="B8" s="259">
        <v>18</v>
      </c>
      <c r="C8" s="259">
        <v>17</v>
      </c>
      <c r="D8" s="259">
        <v>15</v>
      </c>
      <c r="E8" s="260">
        <v>22</v>
      </c>
      <c r="F8" s="259">
        <v>0</v>
      </c>
      <c r="G8" s="259">
        <v>0</v>
      </c>
      <c r="H8" s="259">
        <v>0</v>
      </c>
      <c r="I8" s="260">
        <v>0</v>
      </c>
      <c r="J8" s="259">
        <v>0</v>
      </c>
      <c r="K8" s="259">
        <v>0</v>
      </c>
      <c r="L8" s="259">
        <v>0</v>
      </c>
      <c r="M8" s="260">
        <v>0</v>
      </c>
      <c r="N8" s="261">
        <v>16</v>
      </c>
      <c r="O8" s="262">
        <v>6</v>
      </c>
      <c r="P8" s="259">
        <v>10</v>
      </c>
      <c r="Q8" s="259">
        <v>2</v>
      </c>
      <c r="R8" s="259">
        <v>1</v>
      </c>
      <c r="S8" s="260">
        <v>1</v>
      </c>
      <c r="T8" s="261">
        <v>2</v>
      </c>
      <c r="U8" s="262">
        <v>1</v>
      </c>
      <c r="V8" s="261">
        <v>26</v>
      </c>
      <c r="W8" s="263">
        <v>50</v>
      </c>
      <c r="X8" s="261">
        <v>0</v>
      </c>
      <c r="Y8" s="262">
        <v>0</v>
      </c>
      <c r="Z8" s="257"/>
      <c r="AA8" s="257"/>
      <c r="AB8" s="257"/>
      <c r="AC8" s="257"/>
    </row>
    <row r="9" spans="1:29" ht="93.75" customHeight="1">
      <c r="A9" s="264" t="s">
        <v>2</v>
      </c>
      <c r="B9" s="265">
        <v>145</v>
      </c>
      <c r="C9" s="265">
        <v>441</v>
      </c>
      <c r="D9" s="265">
        <v>107</v>
      </c>
      <c r="E9" s="266">
        <v>428</v>
      </c>
      <c r="F9" s="265">
        <v>1</v>
      </c>
      <c r="G9" s="265">
        <v>0</v>
      </c>
      <c r="H9" s="265">
        <v>0</v>
      </c>
      <c r="I9" s="266">
        <v>0</v>
      </c>
      <c r="J9" s="265">
        <v>27</v>
      </c>
      <c r="K9" s="265">
        <v>71</v>
      </c>
      <c r="L9" s="265">
        <v>27</v>
      </c>
      <c r="M9" s="266">
        <v>69</v>
      </c>
      <c r="N9" s="267">
        <v>61</v>
      </c>
      <c r="O9" s="268">
        <v>47</v>
      </c>
      <c r="P9" s="265">
        <v>18</v>
      </c>
      <c r="Q9" s="265">
        <v>0</v>
      </c>
      <c r="R9" s="265">
        <v>10</v>
      </c>
      <c r="S9" s="266">
        <v>3</v>
      </c>
      <c r="T9" s="267">
        <v>0</v>
      </c>
      <c r="U9" s="268">
        <v>0</v>
      </c>
      <c r="V9" s="267">
        <v>5</v>
      </c>
      <c r="W9" s="269">
        <v>5</v>
      </c>
      <c r="X9" s="267">
        <v>0</v>
      </c>
      <c r="Y9" s="268">
        <v>0</v>
      </c>
      <c r="Z9" s="257"/>
      <c r="AA9" s="257"/>
      <c r="AB9" s="257"/>
      <c r="AC9" s="257"/>
    </row>
    <row r="10" spans="1:29" ht="93.75" customHeight="1">
      <c r="A10" s="264" t="s">
        <v>3</v>
      </c>
      <c r="B10" s="265">
        <v>94</v>
      </c>
      <c r="C10" s="265">
        <v>266</v>
      </c>
      <c r="D10" s="265">
        <v>82</v>
      </c>
      <c r="E10" s="266">
        <v>251</v>
      </c>
      <c r="F10" s="265">
        <v>0</v>
      </c>
      <c r="G10" s="265">
        <v>0</v>
      </c>
      <c r="H10" s="265">
        <v>0</v>
      </c>
      <c r="I10" s="266">
        <v>0</v>
      </c>
      <c r="J10" s="265">
        <v>3</v>
      </c>
      <c r="K10" s="265">
        <v>15</v>
      </c>
      <c r="L10" s="265">
        <v>3</v>
      </c>
      <c r="M10" s="266">
        <v>14</v>
      </c>
      <c r="N10" s="267">
        <v>48</v>
      </c>
      <c r="O10" s="268">
        <v>17</v>
      </c>
      <c r="P10" s="265">
        <v>2</v>
      </c>
      <c r="Q10" s="265">
        <v>0</v>
      </c>
      <c r="R10" s="265">
        <v>2</v>
      </c>
      <c r="S10" s="266">
        <v>3</v>
      </c>
      <c r="T10" s="267">
        <v>3</v>
      </c>
      <c r="U10" s="268">
        <v>2</v>
      </c>
      <c r="V10" s="267">
        <v>7</v>
      </c>
      <c r="W10" s="269">
        <v>9</v>
      </c>
      <c r="X10" s="267">
        <v>0</v>
      </c>
      <c r="Y10" s="268">
        <v>0</v>
      </c>
      <c r="Z10" s="257"/>
      <c r="AA10" s="257"/>
      <c r="AB10" s="257"/>
      <c r="AC10" s="257"/>
    </row>
    <row r="11" spans="1:29" ht="93.75" customHeight="1">
      <c r="A11" s="264" t="s">
        <v>4</v>
      </c>
      <c r="B11" s="265">
        <v>65</v>
      </c>
      <c r="C11" s="265">
        <v>187</v>
      </c>
      <c r="D11" s="265">
        <v>53</v>
      </c>
      <c r="E11" s="266">
        <v>187</v>
      </c>
      <c r="F11" s="265">
        <v>0</v>
      </c>
      <c r="G11" s="265">
        <v>0</v>
      </c>
      <c r="H11" s="265">
        <v>0</v>
      </c>
      <c r="I11" s="266">
        <v>0</v>
      </c>
      <c r="J11" s="265">
        <v>5</v>
      </c>
      <c r="K11" s="265">
        <v>21</v>
      </c>
      <c r="L11" s="265">
        <v>3</v>
      </c>
      <c r="M11" s="266">
        <v>20</v>
      </c>
      <c r="N11" s="267">
        <v>24</v>
      </c>
      <c r="O11" s="268">
        <v>22</v>
      </c>
      <c r="P11" s="265">
        <v>12</v>
      </c>
      <c r="Q11" s="265">
        <v>5</v>
      </c>
      <c r="R11" s="265">
        <v>9</v>
      </c>
      <c r="S11" s="266">
        <v>6</v>
      </c>
      <c r="T11" s="267">
        <v>0</v>
      </c>
      <c r="U11" s="268">
        <v>0</v>
      </c>
      <c r="V11" s="267">
        <v>9</v>
      </c>
      <c r="W11" s="269">
        <v>5</v>
      </c>
      <c r="X11" s="267">
        <v>0</v>
      </c>
      <c r="Y11" s="268">
        <v>26</v>
      </c>
      <c r="Z11" s="257"/>
      <c r="AA11" s="257"/>
      <c r="AB11" s="257"/>
      <c r="AC11" s="257"/>
    </row>
    <row r="12" spans="1:29" ht="93.75" customHeight="1">
      <c r="A12" s="264" t="s">
        <v>5</v>
      </c>
      <c r="B12" s="265">
        <v>45</v>
      </c>
      <c r="C12" s="265">
        <v>153</v>
      </c>
      <c r="D12" s="265">
        <v>43</v>
      </c>
      <c r="E12" s="266">
        <v>149</v>
      </c>
      <c r="F12" s="265">
        <v>0</v>
      </c>
      <c r="G12" s="265">
        <v>0</v>
      </c>
      <c r="H12" s="265">
        <v>0</v>
      </c>
      <c r="I12" s="266">
        <v>0</v>
      </c>
      <c r="J12" s="265">
        <v>0</v>
      </c>
      <c r="K12" s="265">
        <v>3</v>
      </c>
      <c r="L12" s="265">
        <v>0</v>
      </c>
      <c r="M12" s="266">
        <v>3</v>
      </c>
      <c r="N12" s="267">
        <v>4</v>
      </c>
      <c r="O12" s="268">
        <v>4</v>
      </c>
      <c r="P12" s="265">
        <v>29</v>
      </c>
      <c r="Q12" s="265">
        <v>5</v>
      </c>
      <c r="R12" s="265">
        <v>23</v>
      </c>
      <c r="S12" s="266">
        <v>11</v>
      </c>
      <c r="T12" s="267">
        <v>0</v>
      </c>
      <c r="U12" s="268">
        <v>0</v>
      </c>
      <c r="V12" s="267">
        <v>2</v>
      </c>
      <c r="W12" s="269">
        <v>2</v>
      </c>
      <c r="X12" s="267">
        <v>0</v>
      </c>
      <c r="Y12" s="268">
        <v>201</v>
      </c>
      <c r="Z12" s="257"/>
      <c r="AA12" s="257"/>
      <c r="AB12" s="257"/>
      <c r="AC12" s="257"/>
    </row>
    <row r="13" spans="1:29" ht="93.75" customHeight="1">
      <c r="A13" s="264" t="s">
        <v>6</v>
      </c>
      <c r="B13" s="265">
        <v>610</v>
      </c>
      <c r="C13" s="265">
        <v>1253</v>
      </c>
      <c r="D13" s="265">
        <v>346</v>
      </c>
      <c r="E13" s="266">
        <v>1305</v>
      </c>
      <c r="F13" s="265">
        <v>30</v>
      </c>
      <c r="G13" s="265">
        <v>0</v>
      </c>
      <c r="H13" s="265">
        <v>0</v>
      </c>
      <c r="I13" s="266">
        <v>0</v>
      </c>
      <c r="J13" s="265">
        <v>49</v>
      </c>
      <c r="K13" s="265">
        <v>208</v>
      </c>
      <c r="L13" s="265">
        <v>42</v>
      </c>
      <c r="M13" s="266">
        <v>198</v>
      </c>
      <c r="N13" s="267">
        <v>71</v>
      </c>
      <c r="O13" s="268">
        <v>60</v>
      </c>
      <c r="P13" s="265">
        <v>64</v>
      </c>
      <c r="Q13" s="265">
        <v>13</v>
      </c>
      <c r="R13" s="265">
        <v>55</v>
      </c>
      <c r="S13" s="266">
        <v>26</v>
      </c>
      <c r="T13" s="267">
        <v>0</v>
      </c>
      <c r="U13" s="268">
        <v>0</v>
      </c>
      <c r="V13" s="267">
        <v>56</v>
      </c>
      <c r="W13" s="269">
        <v>16</v>
      </c>
      <c r="X13" s="267">
        <v>0</v>
      </c>
      <c r="Y13" s="268">
        <v>0</v>
      </c>
      <c r="Z13" s="257"/>
      <c r="AA13" s="257"/>
      <c r="AB13" s="257"/>
      <c r="AC13" s="257"/>
    </row>
    <row r="14" spans="1:29" ht="93.75" customHeight="1">
      <c r="A14" s="264" t="s">
        <v>7</v>
      </c>
      <c r="B14" s="265">
        <v>195</v>
      </c>
      <c r="C14" s="265">
        <v>308</v>
      </c>
      <c r="D14" s="265">
        <v>182</v>
      </c>
      <c r="E14" s="266">
        <v>316</v>
      </c>
      <c r="F14" s="265">
        <v>0</v>
      </c>
      <c r="G14" s="265">
        <v>0</v>
      </c>
      <c r="H14" s="265">
        <v>0</v>
      </c>
      <c r="I14" s="266">
        <v>0</v>
      </c>
      <c r="J14" s="265">
        <v>0</v>
      </c>
      <c r="K14" s="265">
        <v>2</v>
      </c>
      <c r="L14" s="265">
        <v>0</v>
      </c>
      <c r="M14" s="266">
        <v>2</v>
      </c>
      <c r="N14" s="267">
        <v>92</v>
      </c>
      <c r="O14" s="268">
        <v>36</v>
      </c>
      <c r="P14" s="265">
        <v>45</v>
      </c>
      <c r="Q14" s="265">
        <v>11</v>
      </c>
      <c r="R14" s="265">
        <v>36</v>
      </c>
      <c r="S14" s="266">
        <v>16</v>
      </c>
      <c r="T14" s="267">
        <v>1</v>
      </c>
      <c r="U14" s="268">
        <v>0</v>
      </c>
      <c r="V14" s="267">
        <v>1</v>
      </c>
      <c r="W14" s="269">
        <v>1</v>
      </c>
      <c r="X14" s="267">
        <v>0</v>
      </c>
      <c r="Y14" s="268">
        <v>45</v>
      </c>
      <c r="Z14" s="257"/>
      <c r="AA14" s="257"/>
      <c r="AB14" s="257"/>
      <c r="AC14" s="257"/>
    </row>
    <row r="15" spans="1:29" ht="93.75" customHeight="1">
      <c r="A15" s="264" t="s">
        <v>8</v>
      </c>
      <c r="B15" s="265">
        <v>91</v>
      </c>
      <c r="C15" s="265">
        <v>197</v>
      </c>
      <c r="D15" s="265">
        <v>80</v>
      </c>
      <c r="E15" s="266">
        <v>199</v>
      </c>
      <c r="F15" s="265">
        <v>0</v>
      </c>
      <c r="G15" s="265">
        <v>0</v>
      </c>
      <c r="H15" s="265">
        <v>0</v>
      </c>
      <c r="I15" s="266">
        <v>0</v>
      </c>
      <c r="J15" s="265">
        <v>4</v>
      </c>
      <c r="K15" s="265">
        <v>15</v>
      </c>
      <c r="L15" s="265">
        <v>3</v>
      </c>
      <c r="M15" s="266">
        <v>15</v>
      </c>
      <c r="N15" s="267">
        <v>15</v>
      </c>
      <c r="O15" s="268">
        <v>11</v>
      </c>
      <c r="P15" s="265">
        <v>43</v>
      </c>
      <c r="Q15" s="265">
        <v>13</v>
      </c>
      <c r="R15" s="265">
        <v>8</v>
      </c>
      <c r="S15" s="266">
        <v>12</v>
      </c>
      <c r="T15" s="267">
        <v>1</v>
      </c>
      <c r="U15" s="268">
        <v>0</v>
      </c>
      <c r="V15" s="267">
        <v>15</v>
      </c>
      <c r="W15" s="269">
        <v>9</v>
      </c>
      <c r="X15" s="267">
        <v>0</v>
      </c>
      <c r="Y15" s="268">
        <v>5</v>
      </c>
      <c r="Z15" s="257"/>
      <c r="AA15" s="257"/>
      <c r="AB15" s="257"/>
      <c r="AC15" s="257"/>
    </row>
    <row r="16" spans="1:29" ht="93.75" customHeight="1">
      <c r="A16" s="264" t="s">
        <v>9</v>
      </c>
      <c r="B16" s="265">
        <v>101</v>
      </c>
      <c r="C16" s="265">
        <v>267</v>
      </c>
      <c r="D16" s="265">
        <v>80</v>
      </c>
      <c r="E16" s="266">
        <v>254</v>
      </c>
      <c r="F16" s="265">
        <v>0</v>
      </c>
      <c r="G16" s="265">
        <v>0</v>
      </c>
      <c r="H16" s="265">
        <v>0</v>
      </c>
      <c r="I16" s="266">
        <v>0</v>
      </c>
      <c r="J16" s="265">
        <v>12</v>
      </c>
      <c r="K16" s="265">
        <v>19</v>
      </c>
      <c r="L16" s="265">
        <v>12</v>
      </c>
      <c r="M16" s="266">
        <v>18</v>
      </c>
      <c r="N16" s="267">
        <v>25</v>
      </c>
      <c r="O16" s="268">
        <v>24</v>
      </c>
      <c r="P16" s="265">
        <v>1</v>
      </c>
      <c r="Q16" s="265">
        <v>0</v>
      </c>
      <c r="R16" s="265">
        <v>1</v>
      </c>
      <c r="S16" s="266">
        <v>0</v>
      </c>
      <c r="T16" s="267">
        <v>2</v>
      </c>
      <c r="U16" s="268">
        <v>0</v>
      </c>
      <c r="V16" s="267">
        <v>7</v>
      </c>
      <c r="W16" s="269">
        <v>5</v>
      </c>
      <c r="X16" s="267">
        <v>0</v>
      </c>
      <c r="Y16" s="268">
        <v>1</v>
      </c>
      <c r="Z16" s="257"/>
      <c r="AA16" s="257"/>
      <c r="AB16" s="257"/>
      <c r="AC16" s="257"/>
    </row>
    <row r="17" spans="1:29" ht="93.75" customHeight="1">
      <c r="A17" s="264" t="s">
        <v>103</v>
      </c>
      <c r="B17" s="265">
        <v>72</v>
      </c>
      <c r="C17" s="265">
        <v>214</v>
      </c>
      <c r="D17" s="265">
        <v>63</v>
      </c>
      <c r="E17" s="266">
        <v>217</v>
      </c>
      <c r="F17" s="265">
        <v>0</v>
      </c>
      <c r="G17" s="265">
        <v>0</v>
      </c>
      <c r="H17" s="265">
        <v>0</v>
      </c>
      <c r="I17" s="266">
        <v>0</v>
      </c>
      <c r="J17" s="265">
        <v>20</v>
      </c>
      <c r="K17" s="265">
        <v>32</v>
      </c>
      <c r="L17" s="265">
        <v>20</v>
      </c>
      <c r="M17" s="266">
        <v>32</v>
      </c>
      <c r="N17" s="267">
        <v>29</v>
      </c>
      <c r="O17" s="268">
        <v>22</v>
      </c>
      <c r="P17" s="265">
        <v>11</v>
      </c>
      <c r="Q17" s="265">
        <v>0</v>
      </c>
      <c r="R17" s="265">
        <v>1</v>
      </c>
      <c r="S17" s="266">
        <v>0</v>
      </c>
      <c r="T17" s="267">
        <v>3</v>
      </c>
      <c r="U17" s="268">
        <v>1</v>
      </c>
      <c r="V17" s="267">
        <v>9</v>
      </c>
      <c r="W17" s="269">
        <v>10</v>
      </c>
      <c r="X17" s="267">
        <v>0</v>
      </c>
      <c r="Y17" s="268">
        <v>0</v>
      </c>
      <c r="Z17" s="257"/>
      <c r="AA17" s="257"/>
      <c r="AB17" s="257"/>
      <c r="AC17" s="257"/>
    </row>
    <row r="18" spans="1:29" ht="93.75" customHeight="1">
      <c r="A18" s="264" t="s">
        <v>11</v>
      </c>
      <c r="B18" s="265">
        <v>123</v>
      </c>
      <c r="C18" s="265">
        <v>394</v>
      </c>
      <c r="D18" s="265">
        <v>115</v>
      </c>
      <c r="E18" s="266">
        <v>386</v>
      </c>
      <c r="F18" s="265">
        <v>3</v>
      </c>
      <c r="G18" s="265">
        <v>0</v>
      </c>
      <c r="H18" s="265">
        <v>3</v>
      </c>
      <c r="I18" s="266">
        <v>0</v>
      </c>
      <c r="J18" s="265">
        <v>2</v>
      </c>
      <c r="K18" s="265">
        <v>15</v>
      </c>
      <c r="L18" s="265">
        <v>2</v>
      </c>
      <c r="M18" s="266">
        <v>15</v>
      </c>
      <c r="N18" s="267">
        <v>106</v>
      </c>
      <c r="O18" s="268">
        <v>97</v>
      </c>
      <c r="P18" s="265">
        <v>121</v>
      </c>
      <c r="Q18" s="265">
        <v>10</v>
      </c>
      <c r="R18" s="265">
        <v>112</v>
      </c>
      <c r="S18" s="266">
        <v>31</v>
      </c>
      <c r="T18" s="267">
        <v>0</v>
      </c>
      <c r="U18" s="268">
        <v>0</v>
      </c>
      <c r="V18" s="267">
        <v>37</v>
      </c>
      <c r="W18" s="269">
        <v>5</v>
      </c>
      <c r="X18" s="267">
        <v>0</v>
      </c>
      <c r="Y18" s="268">
        <v>127</v>
      </c>
      <c r="Z18" s="257"/>
      <c r="AA18" s="257"/>
      <c r="AB18" s="257"/>
      <c r="AC18" s="257"/>
    </row>
    <row r="19" spans="1:29" ht="93.75" customHeight="1">
      <c r="A19" s="264" t="s">
        <v>12</v>
      </c>
      <c r="B19" s="265">
        <v>73</v>
      </c>
      <c r="C19" s="265">
        <v>318</v>
      </c>
      <c r="D19" s="265">
        <v>54</v>
      </c>
      <c r="E19" s="266">
        <v>326</v>
      </c>
      <c r="F19" s="265">
        <v>1</v>
      </c>
      <c r="G19" s="265">
        <v>0</v>
      </c>
      <c r="H19" s="265">
        <v>0</v>
      </c>
      <c r="I19" s="266">
        <v>1</v>
      </c>
      <c r="J19" s="265">
        <v>14</v>
      </c>
      <c r="K19" s="265">
        <v>38</v>
      </c>
      <c r="L19" s="265">
        <v>12</v>
      </c>
      <c r="M19" s="266">
        <v>37</v>
      </c>
      <c r="N19" s="267">
        <v>51</v>
      </c>
      <c r="O19" s="268">
        <v>48</v>
      </c>
      <c r="P19" s="265">
        <v>101</v>
      </c>
      <c r="Q19" s="265">
        <v>23</v>
      </c>
      <c r="R19" s="265">
        <v>81</v>
      </c>
      <c r="S19" s="266">
        <v>43</v>
      </c>
      <c r="T19" s="267">
        <v>0</v>
      </c>
      <c r="U19" s="268">
        <v>0</v>
      </c>
      <c r="V19" s="267">
        <v>41</v>
      </c>
      <c r="W19" s="269">
        <v>41</v>
      </c>
      <c r="X19" s="267">
        <v>0</v>
      </c>
      <c r="Y19" s="268">
        <v>0</v>
      </c>
      <c r="Z19" s="257"/>
      <c r="AA19" s="257"/>
      <c r="AB19" s="257"/>
      <c r="AC19" s="257"/>
    </row>
    <row r="20" spans="1:29" ht="93.75" customHeight="1">
      <c r="A20" s="264" t="s">
        <v>13</v>
      </c>
      <c r="B20" s="265">
        <v>28</v>
      </c>
      <c r="C20" s="265">
        <v>133</v>
      </c>
      <c r="D20" s="265">
        <v>27</v>
      </c>
      <c r="E20" s="266">
        <v>130</v>
      </c>
      <c r="F20" s="265">
        <v>1</v>
      </c>
      <c r="G20" s="265">
        <v>0</v>
      </c>
      <c r="H20" s="265">
        <v>1</v>
      </c>
      <c r="I20" s="266">
        <v>0</v>
      </c>
      <c r="J20" s="265">
        <v>13</v>
      </c>
      <c r="K20" s="265">
        <v>18</v>
      </c>
      <c r="L20" s="265">
        <v>13</v>
      </c>
      <c r="M20" s="266">
        <v>18</v>
      </c>
      <c r="N20" s="267">
        <v>52</v>
      </c>
      <c r="O20" s="268">
        <v>49</v>
      </c>
      <c r="P20" s="265">
        <v>34</v>
      </c>
      <c r="Q20" s="265">
        <v>8</v>
      </c>
      <c r="R20" s="265">
        <v>34</v>
      </c>
      <c r="S20" s="266">
        <v>9</v>
      </c>
      <c r="T20" s="267">
        <v>1</v>
      </c>
      <c r="U20" s="268">
        <v>1</v>
      </c>
      <c r="V20" s="267">
        <v>4</v>
      </c>
      <c r="W20" s="269">
        <v>4</v>
      </c>
      <c r="X20" s="267">
        <v>0</v>
      </c>
      <c r="Y20" s="268">
        <v>100</v>
      </c>
      <c r="Z20" s="257"/>
      <c r="AA20" s="257"/>
      <c r="AB20" s="257"/>
      <c r="AC20" s="257"/>
    </row>
    <row r="21" spans="1:29" ht="93.75" customHeight="1" thickBot="1">
      <c r="A21" s="270" t="s">
        <v>14</v>
      </c>
      <c r="B21" s="271">
        <v>440</v>
      </c>
      <c r="C21" s="271">
        <v>606</v>
      </c>
      <c r="D21" s="271">
        <v>261</v>
      </c>
      <c r="E21" s="272">
        <v>648</v>
      </c>
      <c r="F21" s="271">
        <v>0</v>
      </c>
      <c r="G21" s="271">
        <v>0</v>
      </c>
      <c r="H21" s="271">
        <v>0</v>
      </c>
      <c r="I21" s="272">
        <v>0</v>
      </c>
      <c r="J21" s="271">
        <v>12</v>
      </c>
      <c r="K21" s="271">
        <v>23</v>
      </c>
      <c r="L21" s="271">
        <v>12</v>
      </c>
      <c r="M21" s="272">
        <v>23</v>
      </c>
      <c r="N21" s="273">
        <v>43</v>
      </c>
      <c r="O21" s="274">
        <v>42</v>
      </c>
      <c r="P21" s="271">
        <v>18</v>
      </c>
      <c r="Q21" s="271">
        <v>0</v>
      </c>
      <c r="R21" s="271">
        <v>15</v>
      </c>
      <c r="S21" s="272">
        <v>9</v>
      </c>
      <c r="T21" s="273">
        <v>1</v>
      </c>
      <c r="U21" s="274">
        <v>0</v>
      </c>
      <c r="V21" s="273">
        <v>8</v>
      </c>
      <c r="W21" s="275">
        <v>9</v>
      </c>
      <c r="X21" s="273">
        <v>0</v>
      </c>
      <c r="Y21" s="274">
        <v>0</v>
      </c>
      <c r="Z21" s="257"/>
      <c r="AA21" s="257"/>
      <c r="AB21" s="257"/>
      <c r="AC21" s="257"/>
    </row>
    <row r="22" spans="1:29" ht="93.75" customHeight="1" thickTop="1" thickBot="1">
      <c r="A22" s="276" t="s">
        <v>15</v>
      </c>
      <c r="B22" s="277">
        <v>2100</v>
      </c>
      <c r="C22" s="277">
        <v>4754</v>
      </c>
      <c r="D22" s="277">
        <v>1508</v>
      </c>
      <c r="E22" s="278">
        <v>4818</v>
      </c>
      <c r="F22" s="277">
        <v>36</v>
      </c>
      <c r="G22" s="277">
        <v>0</v>
      </c>
      <c r="H22" s="277">
        <v>4</v>
      </c>
      <c r="I22" s="278">
        <v>1</v>
      </c>
      <c r="J22" s="277">
        <v>161</v>
      </c>
      <c r="K22" s="277">
        <v>480</v>
      </c>
      <c r="L22" s="277">
        <v>149</v>
      </c>
      <c r="M22" s="278">
        <v>464</v>
      </c>
      <c r="N22" s="279">
        <v>637</v>
      </c>
      <c r="O22" s="280">
        <v>485</v>
      </c>
      <c r="P22" s="277">
        <v>509</v>
      </c>
      <c r="Q22" s="277">
        <v>90</v>
      </c>
      <c r="R22" s="277">
        <v>388</v>
      </c>
      <c r="S22" s="278">
        <v>170</v>
      </c>
      <c r="T22" s="279">
        <v>14</v>
      </c>
      <c r="U22" s="280">
        <v>5</v>
      </c>
      <c r="V22" s="279">
        <v>227</v>
      </c>
      <c r="W22" s="281">
        <v>171</v>
      </c>
      <c r="X22" s="279">
        <v>0</v>
      </c>
      <c r="Y22" s="280">
        <v>505</v>
      </c>
      <c r="Z22" s="257"/>
      <c r="AA22" s="257"/>
      <c r="AB22" s="257"/>
      <c r="AC22" s="257"/>
    </row>
    <row r="23" spans="1:29" ht="21" customHeight="1">
      <c r="A23" s="282"/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57"/>
      <c r="AA23" s="257"/>
      <c r="AB23" s="257"/>
      <c r="AC23" s="257"/>
    </row>
    <row r="24" spans="1:29" ht="17.25" customHeight="1">
      <c r="A24" s="282"/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57"/>
      <c r="AA24" s="257"/>
      <c r="AB24" s="257"/>
      <c r="AC24" s="257"/>
    </row>
    <row r="25" spans="1:29" ht="222" customHeight="1" thickBot="1">
      <c r="A25" s="282"/>
      <c r="B25" s="284"/>
      <c r="C25" s="284"/>
      <c r="D25" s="284"/>
      <c r="E25" s="284"/>
      <c r="F25" s="778"/>
      <c r="G25" s="778"/>
      <c r="H25" s="778"/>
      <c r="I25" s="778"/>
      <c r="J25" s="778"/>
      <c r="K25" s="778"/>
      <c r="L25" s="778"/>
      <c r="M25" s="778"/>
      <c r="N25" s="778"/>
      <c r="O25" s="778"/>
      <c r="P25" s="778"/>
      <c r="Q25" s="778"/>
      <c r="R25" s="284"/>
      <c r="S25" s="284"/>
      <c r="T25" s="284"/>
      <c r="U25" s="284"/>
      <c r="V25" s="770"/>
      <c r="W25" s="770"/>
      <c r="X25" s="770"/>
      <c r="Y25" s="770"/>
      <c r="Z25" s="778"/>
      <c r="AA25" s="778"/>
      <c r="AB25" s="778"/>
      <c r="AC25" s="778"/>
    </row>
    <row r="26" spans="1:29" ht="201.75" customHeight="1">
      <c r="A26" s="779" t="s">
        <v>120</v>
      </c>
      <c r="B26" s="782" t="s">
        <v>326</v>
      </c>
      <c r="C26" s="783"/>
      <c r="D26" s="782" t="s">
        <v>50</v>
      </c>
      <c r="E26" s="783"/>
      <c r="F26" s="782" t="s">
        <v>105</v>
      </c>
      <c r="G26" s="783"/>
      <c r="H26" s="782" t="s">
        <v>511</v>
      </c>
      <c r="I26" s="786"/>
      <c r="J26" s="786"/>
      <c r="K26" s="783"/>
      <c r="L26" s="782" t="s">
        <v>512</v>
      </c>
      <c r="M26" s="786"/>
      <c r="N26" s="786"/>
      <c r="O26" s="783"/>
      <c r="P26" s="782" t="s">
        <v>339</v>
      </c>
      <c r="Q26" s="783"/>
      <c r="R26" s="782" t="s">
        <v>513</v>
      </c>
      <c r="S26" s="786"/>
      <c r="T26" s="786"/>
      <c r="U26" s="783"/>
      <c r="V26" s="782" t="s">
        <v>141</v>
      </c>
      <c r="W26" s="783"/>
      <c r="X26" s="782" t="s">
        <v>134</v>
      </c>
      <c r="Y26" s="783"/>
      <c r="Z26" s="782" t="s">
        <v>340</v>
      </c>
      <c r="AA26" s="786"/>
      <c r="AB26" s="786"/>
      <c r="AC26" s="783"/>
    </row>
    <row r="27" spans="1:29" ht="201.75" customHeight="1" thickBot="1">
      <c r="A27" s="780"/>
      <c r="B27" s="784"/>
      <c r="C27" s="785"/>
      <c r="D27" s="784"/>
      <c r="E27" s="785"/>
      <c r="F27" s="784"/>
      <c r="G27" s="785"/>
      <c r="H27" s="784"/>
      <c r="I27" s="787"/>
      <c r="J27" s="787"/>
      <c r="K27" s="785"/>
      <c r="L27" s="784"/>
      <c r="M27" s="787"/>
      <c r="N27" s="787"/>
      <c r="O27" s="785"/>
      <c r="P27" s="784"/>
      <c r="Q27" s="785"/>
      <c r="R27" s="784"/>
      <c r="S27" s="787"/>
      <c r="T27" s="787"/>
      <c r="U27" s="785"/>
      <c r="V27" s="784"/>
      <c r="W27" s="785"/>
      <c r="X27" s="784"/>
      <c r="Y27" s="785"/>
      <c r="Z27" s="784"/>
      <c r="AA27" s="787"/>
      <c r="AB27" s="787"/>
      <c r="AC27" s="785"/>
    </row>
    <row r="28" spans="1:29" ht="144.75" customHeight="1" thickTop="1">
      <c r="A28" s="780"/>
      <c r="B28" s="774" t="s">
        <v>327</v>
      </c>
      <c r="C28" s="775"/>
      <c r="D28" s="774" t="s">
        <v>107</v>
      </c>
      <c r="E28" s="775"/>
      <c r="F28" s="774" t="s">
        <v>118</v>
      </c>
      <c r="G28" s="775"/>
      <c r="H28" s="774" t="s">
        <v>106</v>
      </c>
      <c r="I28" s="776"/>
      <c r="J28" s="777" t="s">
        <v>108</v>
      </c>
      <c r="K28" s="775"/>
      <c r="L28" s="774" t="s">
        <v>106</v>
      </c>
      <c r="M28" s="776"/>
      <c r="N28" s="777" t="s">
        <v>108</v>
      </c>
      <c r="O28" s="775"/>
      <c r="P28" s="774" t="s">
        <v>312</v>
      </c>
      <c r="Q28" s="775"/>
      <c r="R28" s="774" t="s">
        <v>106</v>
      </c>
      <c r="S28" s="776"/>
      <c r="T28" s="777" t="s">
        <v>108</v>
      </c>
      <c r="U28" s="775"/>
      <c r="V28" s="774" t="s">
        <v>108</v>
      </c>
      <c r="W28" s="775"/>
      <c r="X28" s="788" t="s">
        <v>108</v>
      </c>
      <c r="Y28" s="789"/>
      <c r="Z28" s="774" t="s">
        <v>106</v>
      </c>
      <c r="AA28" s="776"/>
      <c r="AB28" s="777" t="s">
        <v>341</v>
      </c>
      <c r="AC28" s="775"/>
    </row>
    <row r="29" spans="1:29" ht="82.5" customHeight="1">
      <c r="A29" s="780"/>
      <c r="B29" s="761" t="s">
        <v>135</v>
      </c>
      <c r="C29" s="749" t="s">
        <v>136</v>
      </c>
      <c r="D29" s="761" t="s">
        <v>135</v>
      </c>
      <c r="E29" s="749" t="s">
        <v>136</v>
      </c>
      <c r="F29" s="761" t="s">
        <v>135</v>
      </c>
      <c r="G29" s="749" t="s">
        <v>136</v>
      </c>
      <c r="H29" s="761" t="s">
        <v>135</v>
      </c>
      <c r="I29" s="764" t="s">
        <v>136</v>
      </c>
      <c r="J29" s="767" t="s">
        <v>135</v>
      </c>
      <c r="K29" s="749" t="s">
        <v>136</v>
      </c>
      <c r="L29" s="761" t="s">
        <v>135</v>
      </c>
      <c r="M29" s="764" t="s">
        <v>136</v>
      </c>
      <c r="N29" s="767" t="s">
        <v>135</v>
      </c>
      <c r="O29" s="749" t="s">
        <v>136</v>
      </c>
      <c r="P29" s="761" t="s">
        <v>135</v>
      </c>
      <c r="Q29" s="749" t="s">
        <v>136</v>
      </c>
      <c r="R29" s="761" t="s">
        <v>135</v>
      </c>
      <c r="S29" s="764" t="s">
        <v>136</v>
      </c>
      <c r="T29" s="767" t="s">
        <v>135</v>
      </c>
      <c r="U29" s="749" t="s">
        <v>136</v>
      </c>
      <c r="V29" s="761" t="s">
        <v>135</v>
      </c>
      <c r="W29" s="749" t="s">
        <v>136</v>
      </c>
      <c r="X29" s="761" t="s">
        <v>135</v>
      </c>
      <c r="Y29" s="749" t="s">
        <v>136</v>
      </c>
      <c r="Z29" s="761" t="s">
        <v>135</v>
      </c>
      <c r="AA29" s="764" t="s">
        <v>136</v>
      </c>
      <c r="AB29" s="767" t="s">
        <v>135</v>
      </c>
      <c r="AC29" s="749" t="s">
        <v>136</v>
      </c>
    </row>
    <row r="30" spans="1:29" ht="82.5" customHeight="1">
      <c r="A30" s="780"/>
      <c r="B30" s="762"/>
      <c r="C30" s="750"/>
      <c r="D30" s="762"/>
      <c r="E30" s="750"/>
      <c r="F30" s="762"/>
      <c r="G30" s="750"/>
      <c r="H30" s="762"/>
      <c r="I30" s="765"/>
      <c r="J30" s="768"/>
      <c r="K30" s="750"/>
      <c r="L30" s="762"/>
      <c r="M30" s="765"/>
      <c r="N30" s="768"/>
      <c r="O30" s="750"/>
      <c r="P30" s="762"/>
      <c r="Q30" s="750"/>
      <c r="R30" s="762"/>
      <c r="S30" s="765"/>
      <c r="T30" s="768"/>
      <c r="U30" s="750"/>
      <c r="V30" s="762"/>
      <c r="W30" s="750"/>
      <c r="X30" s="762"/>
      <c r="Y30" s="750"/>
      <c r="Z30" s="762"/>
      <c r="AA30" s="765"/>
      <c r="AB30" s="768"/>
      <c r="AC30" s="750"/>
    </row>
    <row r="31" spans="1:29" ht="82.5" customHeight="1" thickBot="1">
      <c r="A31" s="781"/>
      <c r="B31" s="763"/>
      <c r="C31" s="751"/>
      <c r="D31" s="763"/>
      <c r="E31" s="751"/>
      <c r="F31" s="763"/>
      <c r="G31" s="751"/>
      <c r="H31" s="763"/>
      <c r="I31" s="766"/>
      <c r="J31" s="769"/>
      <c r="K31" s="751"/>
      <c r="L31" s="763"/>
      <c r="M31" s="766"/>
      <c r="N31" s="769"/>
      <c r="O31" s="751"/>
      <c r="P31" s="763"/>
      <c r="Q31" s="751"/>
      <c r="R31" s="763"/>
      <c r="S31" s="766"/>
      <c r="T31" s="769"/>
      <c r="U31" s="751"/>
      <c r="V31" s="763"/>
      <c r="W31" s="751"/>
      <c r="X31" s="763"/>
      <c r="Y31" s="751"/>
      <c r="Z31" s="763"/>
      <c r="AA31" s="766"/>
      <c r="AB31" s="769"/>
      <c r="AC31" s="751"/>
    </row>
    <row r="32" spans="1:29" ht="93.75" customHeight="1">
      <c r="A32" s="285" t="s">
        <v>1</v>
      </c>
      <c r="B32" s="286">
        <v>503</v>
      </c>
      <c r="C32" s="260">
        <v>84</v>
      </c>
      <c r="D32" s="286">
        <v>0</v>
      </c>
      <c r="E32" s="287">
        <v>0</v>
      </c>
      <c r="F32" s="286">
        <v>1</v>
      </c>
      <c r="G32" s="260">
        <v>12</v>
      </c>
      <c r="H32" s="259">
        <v>4</v>
      </c>
      <c r="I32" s="259">
        <v>4</v>
      </c>
      <c r="J32" s="259">
        <v>3</v>
      </c>
      <c r="K32" s="260">
        <v>5</v>
      </c>
      <c r="L32" s="259">
        <v>105</v>
      </c>
      <c r="M32" s="259">
        <v>110</v>
      </c>
      <c r="N32" s="259">
        <v>99</v>
      </c>
      <c r="O32" s="260">
        <v>116</v>
      </c>
      <c r="P32" s="286">
        <v>0</v>
      </c>
      <c r="Q32" s="260">
        <v>0</v>
      </c>
      <c r="R32" s="259">
        <v>0</v>
      </c>
      <c r="S32" s="259">
        <v>0</v>
      </c>
      <c r="T32" s="259">
        <v>0</v>
      </c>
      <c r="U32" s="260">
        <v>0</v>
      </c>
      <c r="V32" s="286">
        <v>134</v>
      </c>
      <c r="W32" s="260">
        <v>1479</v>
      </c>
      <c r="X32" s="259">
        <v>0</v>
      </c>
      <c r="Y32" s="260">
        <v>17</v>
      </c>
      <c r="Z32" s="259">
        <v>14</v>
      </c>
      <c r="AA32" s="259">
        <v>15</v>
      </c>
      <c r="AB32" s="259">
        <v>13</v>
      </c>
      <c r="AC32" s="260">
        <v>14</v>
      </c>
    </row>
    <row r="33" spans="1:29" ht="93.75" customHeight="1">
      <c r="A33" s="288" t="s">
        <v>2</v>
      </c>
      <c r="B33" s="289">
        <v>409</v>
      </c>
      <c r="C33" s="266">
        <v>32</v>
      </c>
      <c r="D33" s="289">
        <v>0</v>
      </c>
      <c r="E33" s="290">
        <v>0</v>
      </c>
      <c r="F33" s="289">
        <v>0</v>
      </c>
      <c r="G33" s="266">
        <v>0</v>
      </c>
      <c r="H33" s="265">
        <v>29</v>
      </c>
      <c r="I33" s="265">
        <v>42</v>
      </c>
      <c r="J33" s="265">
        <v>22</v>
      </c>
      <c r="K33" s="266">
        <v>48</v>
      </c>
      <c r="L33" s="265">
        <v>229</v>
      </c>
      <c r="M33" s="265">
        <v>266</v>
      </c>
      <c r="N33" s="265">
        <v>202</v>
      </c>
      <c r="O33" s="266">
        <v>243</v>
      </c>
      <c r="P33" s="289">
        <v>4</v>
      </c>
      <c r="Q33" s="266">
        <v>5</v>
      </c>
      <c r="R33" s="265">
        <v>47</v>
      </c>
      <c r="S33" s="265">
        <v>59</v>
      </c>
      <c r="T33" s="265">
        <v>40</v>
      </c>
      <c r="U33" s="266">
        <v>60</v>
      </c>
      <c r="V33" s="289">
        <v>135</v>
      </c>
      <c r="W33" s="266">
        <v>819</v>
      </c>
      <c r="X33" s="265">
        <v>1</v>
      </c>
      <c r="Y33" s="266">
        <v>377</v>
      </c>
      <c r="Z33" s="265">
        <v>45</v>
      </c>
      <c r="AA33" s="265">
        <v>74</v>
      </c>
      <c r="AB33" s="265">
        <v>42</v>
      </c>
      <c r="AC33" s="266">
        <v>82</v>
      </c>
    </row>
    <row r="34" spans="1:29" ht="93.75" customHeight="1">
      <c r="A34" s="288" t="s">
        <v>3</v>
      </c>
      <c r="B34" s="289">
        <v>401</v>
      </c>
      <c r="C34" s="266">
        <v>70</v>
      </c>
      <c r="D34" s="289">
        <v>0</v>
      </c>
      <c r="E34" s="290">
        <v>1</v>
      </c>
      <c r="F34" s="289">
        <v>0</v>
      </c>
      <c r="G34" s="266">
        <v>0</v>
      </c>
      <c r="H34" s="265">
        <v>76</v>
      </c>
      <c r="I34" s="265">
        <v>105</v>
      </c>
      <c r="J34" s="265">
        <v>58</v>
      </c>
      <c r="K34" s="266">
        <v>94</v>
      </c>
      <c r="L34" s="265">
        <v>104</v>
      </c>
      <c r="M34" s="265">
        <v>172</v>
      </c>
      <c r="N34" s="265">
        <v>86</v>
      </c>
      <c r="O34" s="266">
        <v>161</v>
      </c>
      <c r="P34" s="289">
        <v>5</v>
      </c>
      <c r="Q34" s="266">
        <v>13</v>
      </c>
      <c r="R34" s="265">
        <v>12</v>
      </c>
      <c r="S34" s="265">
        <v>14</v>
      </c>
      <c r="T34" s="265">
        <v>11</v>
      </c>
      <c r="U34" s="266">
        <v>13</v>
      </c>
      <c r="V34" s="289">
        <v>33</v>
      </c>
      <c r="W34" s="266">
        <v>425</v>
      </c>
      <c r="X34" s="265">
        <v>5</v>
      </c>
      <c r="Y34" s="266">
        <v>434</v>
      </c>
      <c r="Z34" s="265">
        <v>27</v>
      </c>
      <c r="AA34" s="265">
        <v>59</v>
      </c>
      <c r="AB34" s="265">
        <v>20</v>
      </c>
      <c r="AC34" s="266">
        <v>48</v>
      </c>
    </row>
    <row r="35" spans="1:29" ht="93.75" customHeight="1">
      <c r="A35" s="288" t="s">
        <v>4</v>
      </c>
      <c r="B35" s="289">
        <v>164</v>
      </c>
      <c r="C35" s="266">
        <v>31</v>
      </c>
      <c r="D35" s="289">
        <v>0</v>
      </c>
      <c r="E35" s="290">
        <v>0</v>
      </c>
      <c r="F35" s="289">
        <v>0</v>
      </c>
      <c r="G35" s="266">
        <v>1</v>
      </c>
      <c r="H35" s="265">
        <v>36</v>
      </c>
      <c r="I35" s="265">
        <v>74</v>
      </c>
      <c r="J35" s="265">
        <v>32</v>
      </c>
      <c r="K35" s="266">
        <v>72</v>
      </c>
      <c r="L35" s="265">
        <v>79</v>
      </c>
      <c r="M35" s="265">
        <v>125</v>
      </c>
      <c r="N35" s="265">
        <v>68</v>
      </c>
      <c r="O35" s="266">
        <v>123</v>
      </c>
      <c r="P35" s="289">
        <v>5</v>
      </c>
      <c r="Q35" s="266">
        <v>10</v>
      </c>
      <c r="R35" s="265">
        <v>24</v>
      </c>
      <c r="S35" s="265">
        <v>36</v>
      </c>
      <c r="T35" s="265">
        <v>24</v>
      </c>
      <c r="U35" s="266">
        <v>38</v>
      </c>
      <c r="V35" s="289">
        <v>74</v>
      </c>
      <c r="W35" s="266">
        <v>1340</v>
      </c>
      <c r="X35" s="265">
        <v>1</v>
      </c>
      <c r="Y35" s="266">
        <v>209</v>
      </c>
      <c r="Z35" s="265">
        <v>8</v>
      </c>
      <c r="AA35" s="265">
        <v>11</v>
      </c>
      <c r="AB35" s="265">
        <v>5</v>
      </c>
      <c r="AC35" s="266">
        <v>9</v>
      </c>
    </row>
    <row r="36" spans="1:29" ht="93.75" customHeight="1">
      <c r="A36" s="288" t="s">
        <v>5</v>
      </c>
      <c r="B36" s="289">
        <v>59</v>
      </c>
      <c r="C36" s="266">
        <v>6</v>
      </c>
      <c r="D36" s="289">
        <v>0</v>
      </c>
      <c r="E36" s="290">
        <v>0</v>
      </c>
      <c r="F36" s="289">
        <v>12</v>
      </c>
      <c r="G36" s="266">
        <v>29</v>
      </c>
      <c r="H36" s="265">
        <v>86</v>
      </c>
      <c r="I36" s="265">
        <v>111</v>
      </c>
      <c r="J36" s="265">
        <v>74</v>
      </c>
      <c r="K36" s="266">
        <v>100</v>
      </c>
      <c r="L36" s="265">
        <v>119</v>
      </c>
      <c r="M36" s="265">
        <v>174</v>
      </c>
      <c r="N36" s="265">
        <v>119</v>
      </c>
      <c r="O36" s="266">
        <v>183</v>
      </c>
      <c r="P36" s="289">
        <v>5</v>
      </c>
      <c r="Q36" s="266">
        <v>26</v>
      </c>
      <c r="R36" s="265">
        <v>33</v>
      </c>
      <c r="S36" s="265">
        <v>58</v>
      </c>
      <c r="T36" s="265">
        <v>30</v>
      </c>
      <c r="U36" s="266">
        <v>53</v>
      </c>
      <c r="V36" s="289">
        <v>22</v>
      </c>
      <c r="W36" s="266">
        <v>498</v>
      </c>
      <c r="X36" s="265">
        <v>6</v>
      </c>
      <c r="Y36" s="266">
        <v>44</v>
      </c>
      <c r="Z36" s="265">
        <v>35</v>
      </c>
      <c r="AA36" s="265">
        <v>66</v>
      </c>
      <c r="AB36" s="265">
        <v>35</v>
      </c>
      <c r="AC36" s="266">
        <v>70</v>
      </c>
    </row>
    <row r="37" spans="1:29" ht="93.75" customHeight="1">
      <c r="A37" s="288" t="s">
        <v>6</v>
      </c>
      <c r="B37" s="289">
        <v>372</v>
      </c>
      <c r="C37" s="266">
        <v>55</v>
      </c>
      <c r="D37" s="289">
        <v>0</v>
      </c>
      <c r="E37" s="290">
        <v>0</v>
      </c>
      <c r="F37" s="289">
        <v>5</v>
      </c>
      <c r="G37" s="266">
        <v>52</v>
      </c>
      <c r="H37" s="265">
        <v>210</v>
      </c>
      <c r="I37" s="265">
        <v>197</v>
      </c>
      <c r="J37" s="265">
        <v>200</v>
      </c>
      <c r="K37" s="266">
        <v>221</v>
      </c>
      <c r="L37" s="265">
        <v>329</v>
      </c>
      <c r="M37" s="265">
        <v>516</v>
      </c>
      <c r="N37" s="265">
        <v>300</v>
      </c>
      <c r="O37" s="266">
        <v>509</v>
      </c>
      <c r="P37" s="289">
        <v>40</v>
      </c>
      <c r="Q37" s="266">
        <v>78</v>
      </c>
      <c r="R37" s="265">
        <v>47</v>
      </c>
      <c r="S37" s="265">
        <v>98</v>
      </c>
      <c r="T37" s="265">
        <v>41</v>
      </c>
      <c r="U37" s="266">
        <v>93</v>
      </c>
      <c r="V37" s="289">
        <v>91</v>
      </c>
      <c r="W37" s="266">
        <v>822</v>
      </c>
      <c r="X37" s="265">
        <v>1</v>
      </c>
      <c r="Y37" s="266">
        <v>6</v>
      </c>
      <c r="Z37" s="265">
        <v>259</v>
      </c>
      <c r="AA37" s="265">
        <v>392</v>
      </c>
      <c r="AB37" s="265">
        <v>258</v>
      </c>
      <c r="AC37" s="266">
        <v>391</v>
      </c>
    </row>
    <row r="38" spans="1:29" ht="93.75" customHeight="1">
      <c r="A38" s="288" t="s">
        <v>7</v>
      </c>
      <c r="B38" s="289">
        <v>183</v>
      </c>
      <c r="C38" s="266">
        <v>26</v>
      </c>
      <c r="D38" s="289">
        <v>0</v>
      </c>
      <c r="E38" s="290">
        <v>1</v>
      </c>
      <c r="F38" s="289">
        <v>19</v>
      </c>
      <c r="G38" s="266">
        <v>46</v>
      </c>
      <c r="H38" s="265">
        <v>118</v>
      </c>
      <c r="I38" s="265">
        <v>173</v>
      </c>
      <c r="J38" s="265">
        <v>113</v>
      </c>
      <c r="K38" s="266">
        <v>170</v>
      </c>
      <c r="L38" s="265">
        <v>105</v>
      </c>
      <c r="M38" s="265">
        <v>162</v>
      </c>
      <c r="N38" s="265">
        <v>100</v>
      </c>
      <c r="O38" s="266">
        <v>158</v>
      </c>
      <c r="P38" s="289">
        <v>14</v>
      </c>
      <c r="Q38" s="266">
        <v>29</v>
      </c>
      <c r="R38" s="265">
        <v>32</v>
      </c>
      <c r="S38" s="265">
        <v>33</v>
      </c>
      <c r="T38" s="265">
        <v>31</v>
      </c>
      <c r="U38" s="266">
        <v>33</v>
      </c>
      <c r="V38" s="289">
        <v>73</v>
      </c>
      <c r="W38" s="266">
        <v>807</v>
      </c>
      <c r="X38" s="265">
        <v>0</v>
      </c>
      <c r="Y38" s="266">
        <v>112</v>
      </c>
      <c r="Z38" s="265">
        <v>32</v>
      </c>
      <c r="AA38" s="265">
        <v>55</v>
      </c>
      <c r="AB38" s="265">
        <v>29</v>
      </c>
      <c r="AC38" s="266">
        <v>57</v>
      </c>
    </row>
    <row r="39" spans="1:29" ht="93.75" customHeight="1">
      <c r="A39" s="288" t="s">
        <v>8</v>
      </c>
      <c r="B39" s="289">
        <v>227</v>
      </c>
      <c r="C39" s="266">
        <v>38</v>
      </c>
      <c r="D39" s="289">
        <v>0</v>
      </c>
      <c r="E39" s="290">
        <v>0</v>
      </c>
      <c r="F39" s="289">
        <v>3</v>
      </c>
      <c r="G39" s="266">
        <v>4</v>
      </c>
      <c r="H39" s="265">
        <v>122</v>
      </c>
      <c r="I39" s="265">
        <v>164</v>
      </c>
      <c r="J39" s="265">
        <v>106</v>
      </c>
      <c r="K39" s="266">
        <v>163</v>
      </c>
      <c r="L39" s="265">
        <v>96</v>
      </c>
      <c r="M39" s="265">
        <v>121</v>
      </c>
      <c r="N39" s="265">
        <v>90</v>
      </c>
      <c r="O39" s="266">
        <v>115</v>
      </c>
      <c r="P39" s="289">
        <v>4</v>
      </c>
      <c r="Q39" s="266">
        <v>12</v>
      </c>
      <c r="R39" s="265">
        <v>17</v>
      </c>
      <c r="S39" s="265">
        <v>24</v>
      </c>
      <c r="T39" s="265">
        <v>16</v>
      </c>
      <c r="U39" s="266">
        <v>24</v>
      </c>
      <c r="V39" s="289">
        <v>42</v>
      </c>
      <c r="W39" s="266">
        <v>477</v>
      </c>
      <c r="X39" s="265">
        <v>12</v>
      </c>
      <c r="Y39" s="266">
        <v>181</v>
      </c>
      <c r="Z39" s="265">
        <v>30</v>
      </c>
      <c r="AA39" s="265">
        <v>88</v>
      </c>
      <c r="AB39" s="265">
        <v>29</v>
      </c>
      <c r="AC39" s="266">
        <v>85</v>
      </c>
    </row>
    <row r="40" spans="1:29" ht="93.75" customHeight="1">
      <c r="A40" s="288" t="s">
        <v>9</v>
      </c>
      <c r="B40" s="289">
        <v>204</v>
      </c>
      <c r="C40" s="266">
        <v>25</v>
      </c>
      <c r="D40" s="289">
        <v>0</v>
      </c>
      <c r="E40" s="290">
        <v>0</v>
      </c>
      <c r="F40" s="289">
        <v>0</v>
      </c>
      <c r="G40" s="266">
        <v>1</v>
      </c>
      <c r="H40" s="265">
        <v>54</v>
      </c>
      <c r="I40" s="265">
        <v>107</v>
      </c>
      <c r="J40" s="265">
        <v>41</v>
      </c>
      <c r="K40" s="266">
        <v>103</v>
      </c>
      <c r="L40" s="265">
        <v>128</v>
      </c>
      <c r="M40" s="265">
        <v>193</v>
      </c>
      <c r="N40" s="265">
        <v>127</v>
      </c>
      <c r="O40" s="266">
        <v>200</v>
      </c>
      <c r="P40" s="289">
        <v>12</v>
      </c>
      <c r="Q40" s="266">
        <v>22</v>
      </c>
      <c r="R40" s="265">
        <v>9</v>
      </c>
      <c r="S40" s="265">
        <v>34</v>
      </c>
      <c r="T40" s="265">
        <v>9</v>
      </c>
      <c r="U40" s="266">
        <v>34</v>
      </c>
      <c r="V40" s="289">
        <v>20</v>
      </c>
      <c r="W40" s="266">
        <v>277</v>
      </c>
      <c r="X40" s="265">
        <v>12</v>
      </c>
      <c r="Y40" s="266">
        <v>269</v>
      </c>
      <c r="Z40" s="265">
        <v>72</v>
      </c>
      <c r="AA40" s="265">
        <v>89</v>
      </c>
      <c r="AB40" s="265">
        <v>69</v>
      </c>
      <c r="AC40" s="266">
        <v>101</v>
      </c>
    </row>
    <row r="41" spans="1:29" ht="93.75" customHeight="1">
      <c r="A41" s="288" t="s">
        <v>103</v>
      </c>
      <c r="B41" s="289">
        <v>207</v>
      </c>
      <c r="C41" s="266">
        <v>40</v>
      </c>
      <c r="D41" s="289">
        <v>0</v>
      </c>
      <c r="E41" s="290">
        <v>0</v>
      </c>
      <c r="F41" s="289">
        <v>15</v>
      </c>
      <c r="G41" s="266">
        <v>34</v>
      </c>
      <c r="H41" s="265">
        <v>60</v>
      </c>
      <c r="I41" s="265">
        <v>85</v>
      </c>
      <c r="J41" s="265">
        <v>55</v>
      </c>
      <c r="K41" s="266">
        <v>82</v>
      </c>
      <c r="L41" s="265">
        <v>136</v>
      </c>
      <c r="M41" s="265">
        <v>170</v>
      </c>
      <c r="N41" s="265">
        <v>127</v>
      </c>
      <c r="O41" s="266">
        <v>164</v>
      </c>
      <c r="P41" s="289">
        <v>32</v>
      </c>
      <c r="Q41" s="266">
        <v>48</v>
      </c>
      <c r="R41" s="265">
        <v>15</v>
      </c>
      <c r="S41" s="265">
        <v>22</v>
      </c>
      <c r="T41" s="265">
        <v>15</v>
      </c>
      <c r="U41" s="266">
        <v>22</v>
      </c>
      <c r="V41" s="289">
        <v>51</v>
      </c>
      <c r="W41" s="266">
        <v>500</v>
      </c>
      <c r="X41" s="265">
        <v>27</v>
      </c>
      <c r="Y41" s="266">
        <v>282</v>
      </c>
      <c r="Z41" s="265">
        <v>62</v>
      </c>
      <c r="AA41" s="265">
        <v>84</v>
      </c>
      <c r="AB41" s="265">
        <v>54</v>
      </c>
      <c r="AC41" s="266">
        <v>78</v>
      </c>
    </row>
    <row r="42" spans="1:29" ht="93.75" customHeight="1">
      <c r="A42" s="288" t="s">
        <v>11</v>
      </c>
      <c r="B42" s="289">
        <v>544</v>
      </c>
      <c r="C42" s="266">
        <v>88</v>
      </c>
      <c r="D42" s="289">
        <v>3</v>
      </c>
      <c r="E42" s="290">
        <v>3</v>
      </c>
      <c r="F42" s="289">
        <v>2</v>
      </c>
      <c r="G42" s="266">
        <v>13</v>
      </c>
      <c r="H42" s="265">
        <v>167</v>
      </c>
      <c r="I42" s="265">
        <v>212</v>
      </c>
      <c r="J42" s="265">
        <v>140</v>
      </c>
      <c r="K42" s="266">
        <v>199</v>
      </c>
      <c r="L42" s="265">
        <v>296</v>
      </c>
      <c r="M42" s="265">
        <v>409</v>
      </c>
      <c r="N42" s="265">
        <v>274</v>
      </c>
      <c r="O42" s="266">
        <v>400</v>
      </c>
      <c r="P42" s="289">
        <v>22</v>
      </c>
      <c r="Q42" s="266">
        <v>52</v>
      </c>
      <c r="R42" s="265">
        <v>50</v>
      </c>
      <c r="S42" s="265">
        <v>63</v>
      </c>
      <c r="T42" s="265">
        <v>26</v>
      </c>
      <c r="U42" s="266">
        <v>34</v>
      </c>
      <c r="V42" s="289">
        <v>38</v>
      </c>
      <c r="W42" s="266">
        <v>514</v>
      </c>
      <c r="X42" s="265">
        <v>14</v>
      </c>
      <c r="Y42" s="266">
        <v>996</v>
      </c>
      <c r="Z42" s="265">
        <v>81</v>
      </c>
      <c r="AA42" s="265">
        <v>118</v>
      </c>
      <c r="AB42" s="265">
        <v>75</v>
      </c>
      <c r="AC42" s="266">
        <v>112</v>
      </c>
    </row>
    <row r="43" spans="1:29" ht="93.75" customHeight="1">
      <c r="A43" s="288" t="s">
        <v>12</v>
      </c>
      <c r="B43" s="289">
        <v>245</v>
      </c>
      <c r="C43" s="266">
        <v>44</v>
      </c>
      <c r="D43" s="289">
        <v>0</v>
      </c>
      <c r="E43" s="290">
        <v>0</v>
      </c>
      <c r="F43" s="289">
        <v>3</v>
      </c>
      <c r="G43" s="266">
        <v>11</v>
      </c>
      <c r="H43" s="265">
        <v>120</v>
      </c>
      <c r="I43" s="265">
        <v>203</v>
      </c>
      <c r="J43" s="265">
        <v>103</v>
      </c>
      <c r="K43" s="266">
        <v>203</v>
      </c>
      <c r="L43" s="265">
        <v>182</v>
      </c>
      <c r="M43" s="265">
        <v>246</v>
      </c>
      <c r="N43" s="265">
        <v>164</v>
      </c>
      <c r="O43" s="266">
        <v>229</v>
      </c>
      <c r="P43" s="289">
        <v>43</v>
      </c>
      <c r="Q43" s="266">
        <v>67</v>
      </c>
      <c r="R43" s="265">
        <v>26</v>
      </c>
      <c r="S43" s="265">
        <v>31</v>
      </c>
      <c r="T43" s="265">
        <v>26</v>
      </c>
      <c r="U43" s="266">
        <v>31</v>
      </c>
      <c r="V43" s="289">
        <v>97</v>
      </c>
      <c r="W43" s="266">
        <v>622</v>
      </c>
      <c r="X43" s="265">
        <v>0</v>
      </c>
      <c r="Y43" s="266">
        <v>26</v>
      </c>
      <c r="Z43" s="265">
        <v>68</v>
      </c>
      <c r="AA43" s="265">
        <v>114</v>
      </c>
      <c r="AB43" s="265">
        <v>55</v>
      </c>
      <c r="AC43" s="266">
        <v>116</v>
      </c>
    </row>
    <row r="44" spans="1:29" ht="93.75" customHeight="1">
      <c r="A44" s="288" t="s">
        <v>13</v>
      </c>
      <c r="B44" s="289">
        <v>215</v>
      </c>
      <c r="C44" s="266">
        <v>33</v>
      </c>
      <c r="D44" s="289">
        <v>6</v>
      </c>
      <c r="E44" s="290">
        <v>7</v>
      </c>
      <c r="F44" s="289">
        <v>4</v>
      </c>
      <c r="G44" s="266">
        <v>6</v>
      </c>
      <c r="H44" s="265">
        <v>68</v>
      </c>
      <c r="I44" s="265">
        <v>136</v>
      </c>
      <c r="J44" s="265">
        <v>64</v>
      </c>
      <c r="K44" s="266">
        <v>132</v>
      </c>
      <c r="L44" s="265">
        <v>328</v>
      </c>
      <c r="M44" s="265">
        <v>382</v>
      </c>
      <c r="N44" s="265">
        <v>316</v>
      </c>
      <c r="O44" s="266">
        <v>380</v>
      </c>
      <c r="P44" s="289">
        <v>32</v>
      </c>
      <c r="Q44" s="266">
        <v>60</v>
      </c>
      <c r="R44" s="265">
        <v>23</v>
      </c>
      <c r="S44" s="265">
        <v>46</v>
      </c>
      <c r="T44" s="265">
        <v>23</v>
      </c>
      <c r="U44" s="266">
        <v>46</v>
      </c>
      <c r="V44" s="289">
        <v>58</v>
      </c>
      <c r="W44" s="266">
        <v>599</v>
      </c>
      <c r="X44" s="265">
        <v>0</v>
      </c>
      <c r="Y44" s="266">
        <v>250</v>
      </c>
      <c r="Z44" s="265">
        <v>70</v>
      </c>
      <c r="AA44" s="265">
        <v>111</v>
      </c>
      <c r="AB44" s="265">
        <v>65</v>
      </c>
      <c r="AC44" s="266">
        <v>117</v>
      </c>
    </row>
    <row r="45" spans="1:29" ht="93.75" customHeight="1" thickBot="1">
      <c r="A45" s="291" t="s">
        <v>14</v>
      </c>
      <c r="B45" s="292">
        <v>444</v>
      </c>
      <c r="C45" s="272">
        <v>93</v>
      </c>
      <c r="D45" s="292">
        <v>3</v>
      </c>
      <c r="E45" s="293">
        <v>4</v>
      </c>
      <c r="F45" s="292">
        <v>14</v>
      </c>
      <c r="G45" s="272">
        <v>16</v>
      </c>
      <c r="H45" s="271">
        <v>249</v>
      </c>
      <c r="I45" s="271">
        <v>291</v>
      </c>
      <c r="J45" s="271">
        <v>192</v>
      </c>
      <c r="K45" s="272">
        <v>278</v>
      </c>
      <c r="L45" s="271">
        <v>279</v>
      </c>
      <c r="M45" s="271">
        <v>395</v>
      </c>
      <c r="N45" s="271">
        <v>251</v>
      </c>
      <c r="O45" s="272">
        <v>398</v>
      </c>
      <c r="P45" s="292">
        <v>13</v>
      </c>
      <c r="Q45" s="272">
        <v>37</v>
      </c>
      <c r="R45" s="271">
        <v>48</v>
      </c>
      <c r="S45" s="271">
        <v>84</v>
      </c>
      <c r="T45" s="271">
        <v>48</v>
      </c>
      <c r="U45" s="272">
        <v>84</v>
      </c>
      <c r="V45" s="292">
        <v>121</v>
      </c>
      <c r="W45" s="272">
        <v>814</v>
      </c>
      <c r="X45" s="271">
        <v>65</v>
      </c>
      <c r="Y45" s="272">
        <v>1111</v>
      </c>
      <c r="Z45" s="271">
        <v>60</v>
      </c>
      <c r="AA45" s="271">
        <v>95</v>
      </c>
      <c r="AB45" s="271">
        <v>54</v>
      </c>
      <c r="AC45" s="272">
        <v>99</v>
      </c>
    </row>
    <row r="46" spans="1:29" ht="93.75" customHeight="1" thickTop="1" thickBot="1">
      <c r="A46" s="294" t="s">
        <v>15</v>
      </c>
      <c r="B46" s="295">
        <v>4177</v>
      </c>
      <c r="C46" s="278">
        <v>665</v>
      </c>
      <c r="D46" s="295">
        <v>12</v>
      </c>
      <c r="E46" s="296">
        <v>16</v>
      </c>
      <c r="F46" s="295">
        <v>78</v>
      </c>
      <c r="G46" s="278">
        <v>225</v>
      </c>
      <c r="H46" s="277">
        <v>1399</v>
      </c>
      <c r="I46" s="277">
        <v>1904</v>
      </c>
      <c r="J46" s="277">
        <v>1203</v>
      </c>
      <c r="K46" s="278">
        <v>1870</v>
      </c>
      <c r="L46" s="277">
        <v>2515</v>
      </c>
      <c r="M46" s="277">
        <v>3441</v>
      </c>
      <c r="N46" s="277">
        <v>2323</v>
      </c>
      <c r="O46" s="278">
        <v>3379</v>
      </c>
      <c r="P46" s="295">
        <v>231</v>
      </c>
      <c r="Q46" s="278">
        <v>459</v>
      </c>
      <c r="R46" s="277">
        <v>383</v>
      </c>
      <c r="S46" s="277">
        <v>602</v>
      </c>
      <c r="T46" s="277">
        <v>340</v>
      </c>
      <c r="U46" s="278">
        <v>565</v>
      </c>
      <c r="V46" s="295">
        <v>989</v>
      </c>
      <c r="W46" s="278">
        <v>9993</v>
      </c>
      <c r="X46" s="277">
        <v>144</v>
      </c>
      <c r="Y46" s="278">
        <v>4314</v>
      </c>
      <c r="Z46" s="277">
        <v>863</v>
      </c>
      <c r="AA46" s="277">
        <v>1371</v>
      </c>
      <c r="AB46" s="277">
        <v>803</v>
      </c>
      <c r="AC46" s="278">
        <v>1379</v>
      </c>
    </row>
    <row r="47" spans="1:29" ht="93.75" customHeight="1">
      <c r="A47" s="297" t="s">
        <v>104</v>
      </c>
      <c r="B47" s="298"/>
      <c r="C47" s="298"/>
      <c r="D47" s="298"/>
      <c r="E47" s="298"/>
      <c r="F47" s="298"/>
      <c r="G47" s="298"/>
      <c r="H47" s="298"/>
      <c r="I47" s="298"/>
      <c r="J47" s="298"/>
      <c r="K47" s="298"/>
      <c r="L47" s="299"/>
      <c r="M47" s="299"/>
      <c r="N47" s="299"/>
      <c r="O47" s="299"/>
      <c r="P47" s="298"/>
      <c r="Q47" s="298"/>
      <c r="R47" s="298"/>
      <c r="S47" s="298"/>
      <c r="T47" s="298"/>
      <c r="U47" s="298"/>
      <c r="V47" s="298"/>
      <c r="W47" s="298"/>
      <c r="X47" s="298"/>
      <c r="Y47" s="298"/>
      <c r="Z47" s="257"/>
      <c r="AA47" s="257"/>
      <c r="AB47" s="257"/>
      <c r="AC47" s="257"/>
    </row>
    <row r="48" spans="1:29" ht="93.75" customHeight="1">
      <c r="A48" s="790" t="s">
        <v>514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0"/>
      <c r="O48" s="790"/>
      <c r="P48" s="790"/>
      <c r="Q48" s="790"/>
      <c r="R48" s="790"/>
      <c r="S48" s="790"/>
      <c r="T48" s="790"/>
      <c r="U48" s="790"/>
      <c r="V48" s="790"/>
      <c r="W48" s="790"/>
      <c r="X48" s="790"/>
      <c r="Y48" s="790"/>
      <c r="Z48" s="257"/>
      <c r="AA48" s="257"/>
      <c r="AB48" s="257"/>
      <c r="AC48" s="257"/>
    </row>
    <row r="49" spans="1:25" ht="36" customHeight="1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50"/>
      <c r="Y49" s="49"/>
    </row>
    <row r="50" spans="1:25" ht="28.5" customHeight="1">
      <c r="A50" s="51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791"/>
      <c r="Y50" s="791"/>
    </row>
    <row r="51" spans="1:25">
      <c r="X51" s="791"/>
      <c r="Y51" s="791"/>
    </row>
    <row r="52" spans="1:25" ht="15.75">
      <c r="B52" s="16"/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792"/>
      <c r="Y52" s="792"/>
    </row>
    <row r="53" spans="1:25" ht="21" customHeight="1"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2"/>
      <c r="P53" s="52"/>
      <c r="Q53" s="52"/>
      <c r="R53" s="52"/>
      <c r="S53" s="52"/>
      <c r="T53" s="52"/>
      <c r="U53" s="52"/>
      <c r="V53" s="52"/>
      <c r="W53" s="52"/>
      <c r="X53" s="54"/>
      <c r="Y53" s="54"/>
    </row>
    <row r="54" spans="1:25" ht="15.75">
      <c r="X54" s="54"/>
      <c r="Y54" s="54"/>
    </row>
    <row r="55" spans="1:25" ht="15.75">
      <c r="X55" s="54"/>
      <c r="Y55" s="54"/>
    </row>
    <row r="56" spans="1:25" ht="15.75">
      <c r="X56" s="55"/>
      <c r="Y56" s="55"/>
    </row>
    <row r="57" spans="1:25" ht="15.75">
      <c r="X57" s="55"/>
      <c r="Y57" s="55"/>
    </row>
    <row r="58" spans="1:25" ht="15.75">
      <c r="X58" s="55"/>
      <c r="Y58" s="55"/>
    </row>
    <row r="59" spans="1:25" ht="15.75">
      <c r="X59" s="55"/>
      <c r="Y59" s="55"/>
    </row>
    <row r="60" spans="1:25" ht="15.75">
      <c r="X60" s="55"/>
      <c r="Y60" s="55"/>
    </row>
    <row r="61" spans="1:25" ht="15.75">
      <c r="X61" s="55"/>
      <c r="Y61" s="55"/>
    </row>
    <row r="62" spans="1:25" ht="15.75">
      <c r="X62" s="55"/>
      <c r="Y62" s="55"/>
    </row>
    <row r="63" spans="1:25" ht="15.75">
      <c r="X63" s="55"/>
      <c r="Y63" s="55"/>
    </row>
    <row r="64" spans="1:25" ht="15.75">
      <c r="X64" s="55"/>
      <c r="Y64" s="55"/>
    </row>
    <row r="65" spans="24:25" ht="15.75">
      <c r="X65" s="55"/>
      <c r="Y65" s="55"/>
    </row>
    <row r="66" spans="24:25" ht="15.75">
      <c r="X66" s="55"/>
      <c r="Y66" s="55"/>
    </row>
    <row r="67" spans="24:25" ht="15.75">
      <c r="X67" s="55"/>
      <c r="Y67" s="55"/>
    </row>
    <row r="68" spans="24:25" ht="15.75">
      <c r="X68" s="55"/>
      <c r="Y68" s="55"/>
    </row>
    <row r="69" spans="24:25" ht="15.75">
      <c r="X69" s="55"/>
      <c r="Y69" s="55"/>
    </row>
    <row r="70" spans="24:25" ht="15.75">
      <c r="X70" s="56"/>
      <c r="Y70" s="56"/>
    </row>
  </sheetData>
  <mergeCells count="109">
    <mergeCell ref="A48:Y48"/>
    <mergeCell ref="X50:Y51"/>
    <mergeCell ref="X52:Y52"/>
    <mergeCell ref="A1:AC2"/>
    <mergeCell ref="W29:W31"/>
    <mergeCell ref="X29:X31"/>
    <mergeCell ref="Y29:Y31"/>
    <mergeCell ref="Z29:Z31"/>
    <mergeCell ref="AA29:AA31"/>
    <mergeCell ref="AB29:AB31"/>
    <mergeCell ref="Q29:Q31"/>
    <mergeCell ref="R29:R31"/>
    <mergeCell ref="S29:S31"/>
    <mergeCell ref="T29:T31"/>
    <mergeCell ref="U29:U31"/>
    <mergeCell ref="V29:V31"/>
    <mergeCell ref="K29:K31"/>
    <mergeCell ref="L29:L31"/>
    <mergeCell ref="M29:M31"/>
    <mergeCell ref="N29:N31"/>
    <mergeCell ref="O29:O31"/>
    <mergeCell ref="Z25:AC25"/>
    <mergeCell ref="P28:Q28"/>
    <mergeCell ref="R28:S28"/>
    <mergeCell ref="V28:W28"/>
    <mergeCell ref="X28:Y28"/>
    <mergeCell ref="Z28:AA28"/>
    <mergeCell ref="V26:W27"/>
    <mergeCell ref="X26:Y27"/>
    <mergeCell ref="Z26:AC27"/>
    <mergeCell ref="P29:P31"/>
    <mergeCell ref="AB28:AC28"/>
    <mergeCell ref="AC29:AC31"/>
    <mergeCell ref="A26:A31"/>
    <mergeCell ref="B26:C27"/>
    <mergeCell ref="D26:E27"/>
    <mergeCell ref="F26:G27"/>
    <mergeCell ref="H26:K27"/>
    <mergeCell ref="L26:O27"/>
    <mergeCell ref="P26:Q27"/>
    <mergeCell ref="R26:U27"/>
    <mergeCell ref="B29:B31"/>
    <mergeCell ref="C29:C31"/>
    <mergeCell ref="D29:D31"/>
    <mergeCell ref="E29:E31"/>
    <mergeCell ref="F29:F31"/>
    <mergeCell ref="G29:G31"/>
    <mergeCell ref="H29:H31"/>
    <mergeCell ref="I29:I31"/>
    <mergeCell ref="J29:J31"/>
    <mergeCell ref="T28:U28"/>
    <mergeCell ref="X25:Y25"/>
    <mergeCell ref="F5:F7"/>
    <mergeCell ref="G5:G7"/>
    <mergeCell ref="H5:H7"/>
    <mergeCell ref="V5:V7"/>
    <mergeCell ref="U5:U7"/>
    <mergeCell ref="A3:A7"/>
    <mergeCell ref="B28:C28"/>
    <mergeCell ref="D28:E28"/>
    <mergeCell ref="F28:G28"/>
    <mergeCell ref="H28:I28"/>
    <mergeCell ref="J28:K28"/>
    <mergeCell ref="L28:M28"/>
    <mergeCell ref="N28:O28"/>
    <mergeCell ref="B5:B7"/>
    <mergeCell ref="C5:C7"/>
    <mergeCell ref="D5:D7"/>
    <mergeCell ref="E5:E7"/>
    <mergeCell ref="F25:G25"/>
    <mergeCell ref="H25:K25"/>
    <mergeCell ref="L25:O25"/>
    <mergeCell ref="P25:Q25"/>
    <mergeCell ref="V25:W25"/>
    <mergeCell ref="O5:O7"/>
    <mergeCell ref="Q5:Q7"/>
    <mergeCell ref="R5:R7"/>
    <mergeCell ref="S5:S7"/>
    <mergeCell ref="T5:T7"/>
    <mergeCell ref="I5:I7"/>
    <mergeCell ref="J5:J7"/>
    <mergeCell ref="K5:K7"/>
    <mergeCell ref="L5:L7"/>
    <mergeCell ref="M5:M7"/>
    <mergeCell ref="N5:N7"/>
    <mergeCell ref="W5:W7"/>
    <mergeCell ref="X3:Y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B3:E3"/>
    <mergeCell ref="F3:I3"/>
    <mergeCell ref="J3:M3"/>
    <mergeCell ref="N3:O3"/>
    <mergeCell ref="P3:S3"/>
    <mergeCell ref="T3:U3"/>
    <mergeCell ref="V3:W3"/>
    <mergeCell ref="T4:U4"/>
    <mergeCell ref="V4:W4"/>
    <mergeCell ref="X4:Y4"/>
    <mergeCell ref="X5:X7"/>
    <mergeCell ref="Y5:Y7"/>
    <mergeCell ref="P5:P7"/>
  </mergeCells>
  <conditionalFormatting sqref="B50:W50 A49 A26:P26 B28:Q28 B27:O27 A32:K47 P47:Y47 P32:Q46">
    <cfRule type="cellIs" dxfId="41" priority="41" operator="lessThan">
      <formula>0</formula>
    </cfRule>
  </conditionalFormatting>
  <conditionalFormatting sqref="O53:W53 X26:Y28 X32:Y46">
    <cfRule type="cellIs" dxfId="40" priority="42" operator="lessThan">
      <formula>0</formula>
    </cfRule>
  </conditionalFormatting>
  <conditionalFormatting sqref="A50">
    <cfRule type="cellIs" dxfId="39" priority="39" operator="lessThan">
      <formula>0</formula>
    </cfRule>
  </conditionalFormatting>
  <conditionalFormatting sqref="B52:W52">
    <cfRule type="cellIs" dxfId="38" priority="40" operator="lessThan">
      <formula>0</formula>
    </cfRule>
  </conditionalFormatting>
  <conditionalFormatting sqref="X50:Y68">
    <cfRule type="cellIs" dxfId="37" priority="38" operator="lessThan">
      <formula>0</formula>
    </cfRule>
  </conditionalFormatting>
  <conditionalFormatting sqref="X69:Y70">
    <cfRule type="cellIs" dxfId="36" priority="37" operator="lessThan">
      <formula>0</formula>
    </cfRule>
  </conditionalFormatting>
  <conditionalFormatting sqref="V26:W28 V32:W46">
    <cfRule type="cellIs" dxfId="35" priority="36" operator="lessThan">
      <formula>0</formula>
    </cfRule>
  </conditionalFormatting>
  <conditionalFormatting sqref="R26:U28">
    <cfRule type="cellIs" dxfId="34" priority="35" operator="lessThan">
      <formula>0</formula>
    </cfRule>
  </conditionalFormatting>
  <conditionalFormatting sqref="C5">
    <cfRule type="cellIs" dxfId="33" priority="34" operator="lessThan">
      <formula>0</formula>
    </cfRule>
  </conditionalFormatting>
  <conditionalFormatting sqref="W5">
    <cfRule type="cellIs" dxfId="32" priority="24" operator="lessThan">
      <formula>0</formula>
    </cfRule>
  </conditionalFormatting>
  <conditionalFormatting sqref="G5">
    <cfRule type="cellIs" dxfId="31" priority="32" operator="lessThan">
      <formula>0</formula>
    </cfRule>
  </conditionalFormatting>
  <conditionalFormatting sqref="E5">
    <cfRule type="cellIs" dxfId="30" priority="33" operator="lessThan">
      <formula>0</formula>
    </cfRule>
  </conditionalFormatting>
  <conditionalFormatting sqref="I5">
    <cfRule type="cellIs" dxfId="29" priority="31" operator="lessThan">
      <formula>0</formula>
    </cfRule>
  </conditionalFormatting>
  <conditionalFormatting sqref="K5">
    <cfRule type="cellIs" dxfId="28" priority="30" operator="lessThan">
      <formula>0</formula>
    </cfRule>
  </conditionalFormatting>
  <conditionalFormatting sqref="M5">
    <cfRule type="cellIs" dxfId="27" priority="29" operator="lessThan">
      <formula>0</formula>
    </cfRule>
  </conditionalFormatting>
  <conditionalFormatting sqref="O5">
    <cfRule type="cellIs" dxfId="26" priority="28" operator="lessThan">
      <formula>0</formula>
    </cfRule>
  </conditionalFormatting>
  <conditionalFormatting sqref="Q5">
    <cfRule type="cellIs" dxfId="25" priority="27" operator="lessThan">
      <formula>0</formula>
    </cfRule>
  </conditionalFormatting>
  <conditionalFormatting sqref="S5">
    <cfRule type="cellIs" dxfId="24" priority="26" operator="lessThan">
      <formula>0</formula>
    </cfRule>
  </conditionalFormatting>
  <conditionalFormatting sqref="U5">
    <cfRule type="cellIs" dxfId="23" priority="25" operator="lessThan">
      <formula>0</formula>
    </cfRule>
  </conditionalFormatting>
  <conditionalFormatting sqref="Y5">
    <cfRule type="cellIs" dxfId="22" priority="23" operator="lessThan">
      <formula>0</formula>
    </cfRule>
  </conditionalFormatting>
  <conditionalFormatting sqref="C29">
    <cfRule type="cellIs" dxfId="21" priority="22" operator="lessThan">
      <formula>0</formula>
    </cfRule>
  </conditionalFormatting>
  <conditionalFormatting sqref="E29">
    <cfRule type="cellIs" dxfId="20" priority="21" operator="lessThan">
      <formula>0</formula>
    </cfRule>
  </conditionalFormatting>
  <conditionalFormatting sqref="G29">
    <cfRule type="cellIs" dxfId="19" priority="20" operator="lessThan">
      <formula>0</formula>
    </cfRule>
  </conditionalFormatting>
  <conditionalFormatting sqref="I29">
    <cfRule type="cellIs" dxfId="18" priority="19" operator="lessThan">
      <formula>0</formula>
    </cfRule>
  </conditionalFormatting>
  <conditionalFormatting sqref="K29">
    <cfRule type="cellIs" dxfId="17" priority="18" operator="lessThan">
      <formula>0</formula>
    </cfRule>
  </conditionalFormatting>
  <conditionalFormatting sqref="M29">
    <cfRule type="cellIs" dxfId="16" priority="17" operator="lessThan">
      <formula>0</formula>
    </cfRule>
  </conditionalFormatting>
  <conditionalFormatting sqref="O29">
    <cfRule type="cellIs" dxfId="15" priority="16" operator="lessThan">
      <formula>0</formula>
    </cfRule>
  </conditionalFormatting>
  <conditionalFormatting sqref="Q29">
    <cfRule type="cellIs" dxfId="14" priority="15" operator="lessThan">
      <formula>0</formula>
    </cfRule>
  </conditionalFormatting>
  <conditionalFormatting sqref="S29">
    <cfRule type="cellIs" dxfId="13" priority="14" operator="lessThan">
      <formula>0</formula>
    </cfRule>
  </conditionalFormatting>
  <conditionalFormatting sqref="U29">
    <cfRule type="cellIs" dxfId="12" priority="13" operator="lessThan">
      <formula>0</formula>
    </cfRule>
  </conditionalFormatting>
  <conditionalFormatting sqref="W29">
    <cfRule type="cellIs" dxfId="11" priority="12" operator="lessThan">
      <formula>0</formula>
    </cfRule>
  </conditionalFormatting>
  <conditionalFormatting sqref="Y29">
    <cfRule type="cellIs" dxfId="10" priority="11" operator="lessThan">
      <formula>0</formula>
    </cfRule>
  </conditionalFormatting>
  <conditionalFormatting sqref="Z26:AC28">
    <cfRule type="cellIs" dxfId="9" priority="10" operator="lessThan">
      <formula>0</formula>
    </cfRule>
  </conditionalFormatting>
  <conditionalFormatting sqref="AA29">
    <cfRule type="cellIs" dxfId="8" priority="9" operator="lessThan">
      <formula>0</formula>
    </cfRule>
  </conditionalFormatting>
  <conditionalFormatting sqref="AC29">
    <cfRule type="cellIs" dxfId="7" priority="8" operator="lessThan">
      <formula>0</formula>
    </cfRule>
  </conditionalFormatting>
  <conditionalFormatting sqref="L32:O47">
    <cfRule type="cellIs" dxfId="6" priority="7" operator="lessThan">
      <formula>0</formula>
    </cfRule>
  </conditionalFormatting>
  <conditionalFormatting sqref="R32:U46">
    <cfRule type="cellIs" dxfId="5" priority="6" operator="lessThan">
      <formula>0</formula>
    </cfRule>
  </conditionalFormatting>
  <conditionalFormatting sqref="B8:E22">
    <cfRule type="cellIs" dxfId="4" priority="5" operator="lessThan">
      <formula>0</formula>
    </cfRule>
  </conditionalFormatting>
  <conditionalFormatting sqref="F8:I22">
    <cfRule type="cellIs" dxfId="3" priority="4" operator="lessThan">
      <formula>0</formula>
    </cfRule>
  </conditionalFormatting>
  <conditionalFormatting sqref="J8:M22">
    <cfRule type="cellIs" dxfId="2" priority="3" operator="lessThan">
      <formula>0</formula>
    </cfRule>
  </conditionalFormatting>
  <conditionalFormatting sqref="P8:S22">
    <cfRule type="cellIs" dxfId="1" priority="2" operator="lessThan">
      <formula>0</formula>
    </cfRule>
  </conditionalFormatting>
  <conditionalFormatting sqref="Z32:AC46">
    <cfRule type="cellIs" dxfId="0" priority="1" operator="lessThan">
      <formula>0</formula>
    </cfRule>
  </conditionalFormatting>
  <printOptions horizontalCentered="1"/>
  <pageMargins left="0" right="0" top="0" bottom="0" header="0.31496062992125984" footer="0.31496062992125984"/>
  <pageSetup paperSize="9" scale="10" orientation="portrait" horizontalDpi="4294967294" r:id="rId1"/>
  <headerFooter>
    <oddHeader xml:space="preserve">&amp;R&amp;48Příloha č. 6a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D45CC-0984-4E8D-933E-837569358DFE}">
  <sheetPr>
    <pageSetUpPr fitToPage="1"/>
  </sheetPr>
  <dimension ref="A2:AQ129"/>
  <sheetViews>
    <sheetView view="pageBreakPreview" topLeftCell="B19" zoomScale="40" zoomScaleNormal="40" zoomScaleSheetLayoutView="40" workbookViewId="0">
      <selection activeCell="B2" sqref="B2:AD3"/>
    </sheetView>
  </sheetViews>
  <sheetFormatPr defaultColWidth="12" defaultRowHeight="12.75"/>
  <cols>
    <col min="1" max="1" width="8.7109375" style="2" customWidth="1"/>
    <col min="2" max="2" width="11.85546875" style="2" customWidth="1"/>
    <col min="3" max="30" width="19.28515625" style="2" customWidth="1"/>
    <col min="31" max="32" width="11.42578125" style="2" customWidth="1"/>
    <col min="33" max="33" width="12" style="2" customWidth="1"/>
    <col min="34" max="34" width="11.28515625" style="2" customWidth="1"/>
    <col min="35" max="35" width="66" style="2" customWidth="1"/>
    <col min="36" max="36" width="13" style="2" customWidth="1"/>
    <col min="37" max="37" width="12" style="2" customWidth="1"/>
    <col min="38" max="16384" width="12" style="2"/>
  </cols>
  <sheetData>
    <row r="2" spans="1:43" ht="66" customHeight="1">
      <c r="A2" s="794"/>
      <c r="B2" s="809" t="s">
        <v>533</v>
      </c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09"/>
      <c r="R2" s="809"/>
      <c r="S2" s="809"/>
      <c r="T2" s="809"/>
      <c r="U2" s="809"/>
      <c r="V2" s="809"/>
      <c r="W2" s="809"/>
      <c r="X2" s="809"/>
      <c r="Y2" s="809"/>
      <c r="Z2" s="809"/>
      <c r="AA2" s="809"/>
      <c r="AB2" s="809"/>
      <c r="AC2" s="809"/>
      <c r="AD2" s="809"/>
      <c r="AI2" s="9"/>
    </row>
    <row r="3" spans="1:43" ht="43.5" customHeight="1" thickBot="1">
      <c r="A3" s="794"/>
      <c r="B3" s="810"/>
      <c r="C3" s="810"/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810"/>
      <c r="R3" s="810"/>
      <c r="S3" s="810"/>
      <c r="T3" s="810"/>
      <c r="U3" s="810"/>
      <c r="V3" s="810"/>
      <c r="W3" s="810"/>
      <c r="X3" s="810"/>
      <c r="Y3" s="810"/>
      <c r="Z3" s="810"/>
      <c r="AA3" s="810"/>
      <c r="AB3" s="810"/>
      <c r="AC3" s="810"/>
      <c r="AD3" s="810"/>
      <c r="AI3" s="9"/>
    </row>
    <row r="4" spans="1:43" ht="15.75" customHeight="1">
      <c r="A4" s="794"/>
      <c r="B4" s="795" t="s">
        <v>49</v>
      </c>
      <c r="C4" s="797" t="s">
        <v>515</v>
      </c>
      <c r="D4" s="798"/>
      <c r="E4" s="798"/>
      <c r="F4" s="799"/>
      <c r="G4" s="797" t="s">
        <v>516</v>
      </c>
      <c r="H4" s="798"/>
      <c r="I4" s="798"/>
      <c r="J4" s="799"/>
      <c r="K4" s="798" t="s">
        <v>517</v>
      </c>
      <c r="L4" s="798"/>
      <c r="M4" s="798"/>
      <c r="N4" s="798"/>
      <c r="O4" s="797" t="s">
        <v>518</v>
      </c>
      <c r="P4" s="799"/>
      <c r="Q4" s="797" t="s">
        <v>323</v>
      </c>
      <c r="R4" s="798"/>
      <c r="S4" s="798"/>
      <c r="T4" s="799"/>
      <c r="U4" s="798" t="s">
        <v>324</v>
      </c>
      <c r="V4" s="798"/>
      <c r="W4" s="797" t="s">
        <v>325</v>
      </c>
      <c r="X4" s="799"/>
      <c r="Y4" s="798" t="s">
        <v>328</v>
      </c>
      <c r="Z4" s="798"/>
      <c r="AA4" s="797" t="s">
        <v>519</v>
      </c>
      <c r="AB4" s="799"/>
      <c r="AC4" s="798" t="s">
        <v>50</v>
      </c>
      <c r="AD4" s="799"/>
      <c r="AG4" s="14"/>
      <c r="AI4" s="14"/>
      <c r="AJ4" s="57"/>
      <c r="AK4" s="58"/>
    </row>
    <row r="5" spans="1:43" ht="89.25" customHeight="1">
      <c r="A5" s="794"/>
      <c r="B5" s="795"/>
      <c r="C5" s="800"/>
      <c r="D5" s="801"/>
      <c r="E5" s="801"/>
      <c r="F5" s="802"/>
      <c r="G5" s="800"/>
      <c r="H5" s="801"/>
      <c r="I5" s="801"/>
      <c r="J5" s="802"/>
      <c r="K5" s="801"/>
      <c r="L5" s="801"/>
      <c r="M5" s="801"/>
      <c r="N5" s="801"/>
      <c r="O5" s="800"/>
      <c r="P5" s="802"/>
      <c r="Q5" s="800"/>
      <c r="R5" s="801"/>
      <c r="S5" s="801"/>
      <c r="T5" s="802"/>
      <c r="U5" s="801"/>
      <c r="V5" s="801"/>
      <c r="W5" s="800"/>
      <c r="X5" s="802"/>
      <c r="Y5" s="801"/>
      <c r="Z5" s="801"/>
      <c r="AA5" s="800"/>
      <c r="AB5" s="802"/>
      <c r="AC5" s="801"/>
      <c r="AD5" s="802"/>
      <c r="AG5" s="10"/>
      <c r="AH5" s="10"/>
      <c r="AI5" s="10"/>
      <c r="AJ5" s="12"/>
      <c r="AK5" s="13"/>
    </row>
    <row r="6" spans="1:43" ht="45" customHeight="1" thickBot="1">
      <c r="A6" s="794"/>
      <c r="B6" s="795"/>
      <c r="C6" s="811" t="s">
        <v>51</v>
      </c>
      <c r="D6" s="814"/>
      <c r="E6" s="815" t="s">
        <v>52</v>
      </c>
      <c r="F6" s="812"/>
      <c r="G6" s="811" t="s">
        <v>51</v>
      </c>
      <c r="H6" s="814"/>
      <c r="I6" s="815" t="s">
        <v>52</v>
      </c>
      <c r="J6" s="812"/>
      <c r="K6" s="818" t="s">
        <v>51</v>
      </c>
      <c r="L6" s="814"/>
      <c r="M6" s="815" t="s">
        <v>52</v>
      </c>
      <c r="N6" s="818"/>
      <c r="O6" s="811" t="s">
        <v>52</v>
      </c>
      <c r="P6" s="812"/>
      <c r="Q6" s="811" t="s">
        <v>51</v>
      </c>
      <c r="R6" s="814"/>
      <c r="S6" s="815" t="s">
        <v>52</v>
      </c>
      <c r="T6" s="812"/>
      <c r="U6" s="818" t="s">
        <v>52</v>
      </c>
      <c r="V6" s="818"/>
      <c r="W6" s="811" t="s">
        <v>342</v>
      </c>
      <c r="X6" s="812"/>
      <c r="Y6" s="818" t="s">
        <v>343</v>
      </c>
      <c r="Z6" s="818"/>
      <c r="AA6" s="811" t="s">
        <v>53</v>
      </c>
      <c r="AB6" s="812"/>
      <c r="AC6" s="818" t="s">
        <v>54</v>
      </c>
      <c r="AD6" s="812"/>
      <c r="AG6" s="10"/>
      <c r="AH6" s="11"/>
      <c r="AI6" s="10"/>
      <c r="AJ6" s="12"/>
      <c r="AK6" s="13"/>
    </row>
    <row r="7" spans="1:43" ht="45" customHeight="1">
      <c r="A7" s="794"/>
      <c r="B7" s="795"/>
      <c r="C7" s="300" t="s">
        <v>55</v>
      </c>
      <c r="D7" s="301" t="s">
        <v>56</v>
      </c>
      <c r="E7" s="301" t="s">
        <v>55</v>
      </c>
      <c r="F7" s="302" t="s">
        <v>56</v>
      </c>
      <c r="G7" s="300" t="s">
        <v>55</v>
      </c>
      <c r="H7" s="301" t="s">
        <v>56</v>
      </c>
      <c r="I7" s="301" t="s">
        <v>55</v>
      </c>
      <c r="J7" s="303" t="s">
        <v>56</v>
      </c>
      <c r="K7" s="304" t="s">
        <v>55</v>
      </c>
      <c r="L7" s="301" t="s">
        <v>56</v>
      </c>
      <c r="M7" s="301" t="s">
        <v>55</v>
      </c>
      <c r="N7" s="305" t="s">
        <v>56</v>
      </c>
      <c r="O7" s="306" t="s">
        <v>55</v>
      </c>
      <c r="P7" s="303" t="s">
        <v>56</v>
      </c>
      <c r="Q7" s="307" t="s">
        <v>55</v>
      </c>
      <c r="R7" s="301" t="s">
        <v>56</v>
      </c>
      <c r="S7" s="301" t="s">
        <v>55</v>
      </c>
      <c r="T7" s="308" t="s">
        <v>56</v>
      </c>
      <c r="U7" s="309" t="s">
        <v>55</v>
      </c>
      <c r="V7" s="310" t="s">
        <v>56</v>
      </c>
      <c r="W7" s="306" t="s">
        <v>55</v>
      </c>
      <c r="X7" s="303" t="s">
        <v>56</v>
      </c>
      <c r="Y7" s="309" t="s">
        <v>55</v>
      </c>
      <c r="Z7" s="310" t="s">
        <v>56</v>
      </c>
      <c r="AA7" s="306" t="s">
        <v>55</v>
      </c>
      <c r="AB7" s="303" t="s">
        <v>56</v>
      </c>
      <c r="AC7" s="309" t="s">
        <v>55</v>
      </c>
      <c r="AD7" s="303" t="s">
        <v>56</v>
      </c>
      <c r="AG7" s="10"/>
      <c r="AH7" s="11"/>
      <c r="AI7" s="10"/>
      <c r="AJ7" s="12"/>
      <c r="AK7" s="13"/>
    </row>
    <row r="8" spans="1:43" ht="45" customHeight="1">
      <c r="A8" s="794"/>
      <c r="B8" s="795"/>
      <c r="C8" s="300" t="s">
        <v>57</v>
      </c>
      <c r="D8" s="301" t="s">
        <v>58</v>
      </c>
      <c r="E8" s="301" t="s">
        <v>57</v>
      </c>
      <c r="F8" s="302" t="s">
        <v>58</v>
      </c>
      <c r="G8" s="300" t="s">
        <v>57</v>
      </c>
      <c r="H8" s="301" t="s">
        <v>58</v>
      </c>
      <c r="I8" s="301" t="s">
        <v>57</v>
      </c>
      <c r="J8" s="303" t="s">
        <v>58</v>
      </c>
      <c r="K8" s="304" t="s">
        <v>57</v>
      </c>
      <c r="L8" s="301" t="s">
        <v>58</v>
      </c>
      <c r="M8" s="301" t="s">
        <v>57</v>
      </c>
      <c r="N8" s="305" t="s">
        <v>58</v>
      </c>
      <c r="O8" s="306" t="s">
        <v>57</v>
      </c>
      <c r="P8" s="303" t="s">
        <v>58</v>
      </c>
      <c r="Q8" s="307" t="s">
        <v>57</v>
      </c>
      <c r="R8" s="301" t="s">
        <v>58</v>
      </c>
      <c r="S8" s="301" t="s">
        <v>57</v>
      </c>
      <c r="T8" s="308" t="s">
        <v>58</v>
      </c>
      <c r="U8" s="309" t="s">
        <v>57</v>
      </c>
      <c r="V8" s="310" t="s">
        <v>58</v>
      </c>
      <c r="W8" s="306" t="s">
        <v>57</v>
      </c>
      <c r="X8" s="303" t="s">
        <v>58</v>
      </c>
      <c r="Y8" s="309" t="s">
        <v>57</v>
      </c>
      <c r="Z8" s="310" t="s">
        <v>58</v>
      </c>
      <c r="AA8" s="306" t="s">
        <v>57</v>
      </c>
      <c r="AB8" s="303" t="s">
        <v>58</v>
      </c>
      <c r="AC8" s="309" t="s">
        <v>57</v>
      </c>
      <c r="AD8" s="303" t="s">
        <v>58</v>
      </c>
      <c r="AG8" s="10"/>
      <c r="AH8" s="11"/>
      <c r="AI8" s="10"/>
      <c r="AJ8" s="12"/>
      <c r="AK8" s="13"/>
    </row>
    <row r="9" spans="1:43" ht="45" customHeight="1" thickBot="1">
      <c r="A9" s="794"/>
      <c r="B9" s="796"/>
      <c r="C9" s="311" t="s">
        <v>59</v>
      </c>
      <c r="D9" s="312" t="s">
        <v>60</v>
      </c>
      <c r="E9" s="312" t="s">
        <v>59</v>
      </c>
      <c r="F9" s="313" t="s">
        <v>60</v>
      </c>
      <c r="G9" s="311" t="s">
        <v>59</v>
      </c>
      <c r="H9" s="312" t="s">
        <v>60</v>
      </c>
      <c r="I9" s="312" t="s">
        <v>59</v>
      </c>
      <c r="J9" s="314" t="s">
        <v>60</v>
      </c>
      <c r="K9" s="315" t="s">
        <v>59</v>
      </c>
      <c r="L9" s="312" t="s">
        <v>60</v>
      </c>
      <c r="M9" s="312" t="s">
        <v>59</v>
      </c>
      <c r="N9" s="316" t="s">
        <v>60</v>
      </c>
      <c r="O9" s="317" t="s">
        <v>59</v>
      </c>
      <c r="P9" s="314" t="s">
        <v>60</v>
      </c>
      <c r="Q9" s="318" t="s">
        <v>59</v>
      </c>
      <c r="R9" s="312" t="s">
        <v>60</v>
      </c>
      <c r="S9" s="312" t="s">
        <v>59</v>
      </c>
      <c r="T9" s="319" t="s">
        <v>60</v>
      </c>
      <c r="U9" s="320" t="s">
        <v>59</v>
      </c>
      <c r="V9" s="321" t="s">
        <v>60</v>
      </c>
      <c r="W9" s="317" t="s">
        <v>59</v>
      </c>
      <c r="X9" s="314" t="s">
        <v>60</v>
      </c>
      <c r="Y9" s="320" t="s">
        <v>59</v>
      </c>
      <c r="Z9" s="321" t="s">
        <v>60</v>
      </c>
      <c r="AA9" s="317" t="s">
        <v>59</v>
      </c>
      <c r="AB9" s="314" t="s">
        <v>60</v>
      </c>
      <c r="AC9" s="320" t="s">
        <v>59</v>
      </c>
      <c r="AD9" s="314" t="s">
        <v>60</v>
      </c>
      <c r="AG9" s="10"/>
      <c r="AH9" s="11"/>
      <c r="AI9" s="10"/>
      <c r="AJ9" s="59"/>
      <c r="AK9" s="59"/>
      <c r="AL9" s="59"/>
      <c r="AM9" s="59"/>
      <c r="AN9" s="60"/>
      <c r="AO9" s="60"/>
      <c r="AP9" s="60"/>
      <c r="AQ9" s="60"/>
    </row>
    <row r="10" spans="1:43" ht="45" customHeight="1" thickTop="1">
      <c r="A10" s="794"/>
      <c r="B10" s="322">
        <v>1</v>
      </c>
      <c r="C10" s="323">
        <v>3031</v>
      </c>
      <c r="D10" s="324">
        <v>3</v>
      </c>
      <c r="E10" s="324">
        <v>2275</v>
      </c>
      <c r="F10" s="325">
        <v>15</v>
      </c>
      <c r="G10" s="323">
        <v>40</v>
      </c>
      <c r="H10" s="324">
        <v>0</v>
      </c>
      <c r="I10" s="324">
        <v>10</v>
      </c>
      <c r="J10" s="326">
        <v>0</v>
      </c>
      <c r="K10" s="327">
        <v>357</v>
      </c>
      <c r="L10" s="328">
        <v>6</v>
      </c>
      <c r="M10" s="324">
        <v>343</v>
      </c>
      <c r="N10" s="324">
        <v>12</v>
      </c>
      <c r="O10" s="327">
        <v>623</v>
      </c>
      <c r="P10" s="325">
        <v>4</v>
      </c>
      <c r="Q10" s="323">
        <v>598</v>
      </c>
      <c r="R10" s="324">
        <v>0</v>
      </c>
      <c r="S10" s="324">
        <v>455</v>
      </c>
      <c r="T10" s="325">
        <v>23</v>
      </c>
      <c r="U10" s="329">
        <v>13</v>
      </c>
      <c r="V10" s="328">
        <v>0</v>
      </c>
      <c r="W10" s="327">
        <v>106</v>
      </c>
      <c r="X10" s="325">
        <v>8</v>
      </c>
      <c r="Y10" s="329">
        <v>4089</v>
      </c>
      <c r="Z10" s="330">
        <v>55</v>
      </c>
      <c r="AA10" s="327">
        <v>26</v>
      </c>
      <c r="AB10" s="327">
        <v>9</v>
      </c>
      <c r="AC10" s="329">
        <v>13</v>
      </c>
      <c r="AD10" s="325">
        <v>0</v>
      </c>
      <c r="AG10" s="10"/>
      <c r="AH10" s="10"/>
      <c r="AI10" s="10"/>
      <c r="AJ10" s="12"/>
      <c r="AK10" s="12"/>
      <c r="AL10" s="12"/>
      <c r="AM10" s="12"/>
      <c r="AN10" s="6"/>
      <c r="AO10" s="6"/>
      <c r="AP10" s="6"/>
      <c r="AQ10" s="6"/>
    </row>
    <row r="11" spans="1:43" ht="45" customHeight="1">
      <c r="A11" s="794"/>
      <c r="B11" s="322">
        <v>2</v>
      </c>
      <c r="C11" s="331">
        <v>1092</v>
      </c>
      <c r="D11" s="332">
        <v>49</v>
      </c>
      <c r="E11" s="332">
        <v>775</v>
      </c>
      <c r="F11" s="333">
        <v>22</v>
      </c>
      <c r="G11" s="331">
        <v>37</v>
      </c>
      <c r="H11" s="332">
        <v>0</v>
      </c>
      <c r="I11" s="332">
        <v>7</v>
      </c>
      <c r="J11" s="334">
        <v>1</v>
      </c>
      <c r="K11" s="335">
        <v>14</v>
      </c>
      <c r="L11" s="332">
        <v>10</v>
      </c>
      <c r="M11" s="332">
        <v>8</v>
      </c>
      <c r="N11" s="335">
        <v>12</v>
      </c>
      <c r="O11" s="336">
        <v>626</v>
      </c>
      <c r="P11" s="333">
        <v>23</v>
      </c>
      <c r="Q11" s="331">
        <v>585</v>
      </c>
      <c r="R11" s="332">
        <v>0</v>
      </c>
      <c r="S11" s="332">
        <v>447</v>
      </c>
      <c r="T11" s="333">
        <v>39</v>
      </c>
      <c r="U11" s="337">
        <v>13</v>
      </c>
      <c r="V11" s="335">
        <v>0</v>
      </c>
      <c r="W11" s="336">
        <v>130</v>
      </c>
      <c r="X11" s="333">
        <v>32</v>
      </c>
      <c r="Y11" s="337">
        <v>4117</v>
      </c>
      <c r="Z11" s="338">
        <v>138</v>
      </c>
      <c r="AA11" s="336">
        <v>25</v>
      </c>
      <c r="AB11" s="334">
        <v>11</v>
      </c>
      <c r="AC11" s="337">
        <v>11</v>
      </c>
      <c r="AD11" s="333">
        <v>0</v>
      </c>
      <c r="AG11" s="10"/>
      <c r="AH11" s="10"/>
      <c r="AI11" s="10"/>
      <c r="AJ11" s="12"/>
      <c r="AK11" s="12"/>
      <c r="AL11" s="12"/>
      <c r="AM11" s="12"/>
      <c r="AN11" s="6"/>
      <c r="AO11" s="6"/>
      <c r="AP11" s="6"/>
      <c r="AQ11" s="6"/>
    </row>
    <row r="12" spans="1:43" ht="45" customHeight="1">
      <c r="A12" s="794"/>
      <c r="B12" s="322">
        <v>3</v>
      </c>
      <c r="C12" s="331">
        <v>1165</v>
      </c>
      <c r="D12" s="332">
        <v>336</v>
      </c>
      <c r="E12" s="332">
        <v>661</v>
      </c>
      <c r="F12" s="333">
        <v>101</v>
      </c>
      <c r="G12" s="331">
        <v>37</v>
      </c>
      <c r="H12" s="332">
        <v>0</v>
      </c>
      <c r="I12" s="332">
        <v>7</v>
      </c>
      <c r="J12" s="334">
        <v>1</v>
      </c>
      <c r="K12" s="335">
        <v>16</v>
      </c>
      <c r="L12" s="332">
        <v>16</v>
      </c>
      <c r="M12" s="332">
        <v>8</v>
      </c>
      <c r="N12" s="335">
        <v>20</v>
      </c>
      <c r="O12" s="336">
        <v>645</v>
      </c>
      <c r="P12" s="333">
        <v>58</v>
      </c>
      <c r="Q12" s="331">
        <v>559</v>
      </c>
      <c r="R12" s="332">
        <v>2</v>
      </c>
      <c r="S12" s="332">
        <v>426</v>
      </c>
      <c r="T12" s="333">
        <v>50</v>
      </c>
      <c r="U12" s="337">
        <v>16</v>
      </c>
      <c r="V12" s="335">
        <v>3</v>
      </c>
      <c r="W12" s="336">
        <v>166</v>
      </c>
      <c r="X12" s="333">
        <v>68</v>
      </c>
      <c r="Y12" s="337">
        <v>4122</v>
      </c>
      <c r="Z12" s="338">
        <v>193</v>
      </c>
      <c r="AA12" s="336">
        <v>22</v>
      </c>
      <c r="AB12" s="334">
        <v>18</v>
      </c>
      <c r="AC12" s="337">
        <v>9</v>
      </c>
      <c r="AD12" s="333">
        <v>1</v>
      </c>
      <c r="AG12" s="10"/>
      <c r="AH12" s="11"/>
      <c r="AI12" s="10"/>
      <c r="AJ12" s="12"/>
      <c r="AK12" s="12"/>
      <c r="AL12" s="12"/>
      <c r="AM12" s="12"/>
      <c r="AN12" s="6"/>
      <c r="AO12" s="6"/>
      <c r="AP12" s="6"/>
      <c r="AQ12" s="6"/>
    </row>
    <row r="13" spans="1:43" ht="45" customHeight="1">
      <c r="A13" s="794"/>
      <c r="B13" s="322">
        <v>4</v>
      </c>
      <c r="C13" s="331">
        <v>1080</v>
      </c>
      <c r="D13" s="332">
        <v>682</v>
      </c>
      <c r="E13" s="332">
        <v>667</v>
      </c>
      <c r="F13" s="333">
        <v>422</v>
      </c>
      <c r="G13" s="331">
        <v>37</v>
      </c>
      <c r="H13" s="332">
        <v>0</v>
      </c>
      <c r="I13" s="332">
        <v>7</v>
      </c>
      <c r="J13" s="334">
        <v>1</v>
      </c>
      <c r="K13" s="335">
        <v>35</v>
      </c>
      <c r="L13" s="332">
        <v>37</v>
      </c>
      <c r="M13" s="332">
        <v>27</v>
      </c>
      <c r="N13" s="335">
        <v>41</v>
      </c>
      <c r="O13" s="336">
        <v>646</v>
      </c>
      <c r="P13" s="333">
        <v>79</v>
      </c>
      <c r="Q13" s="331">
        <v>551</v>
      </c>
      <c r="R13" s="332">
        <v>5</v>
      </c>
      <c r="S13" s="332">
        <v>429</v>
      </c>
      <c r="T13" s="333">
        <v>57</v>
      </c>
      <c r="U13" s="337">
        <v>16</v>
      </c>
      <c r="V13" s="335">
        <v>3</v>
      </c>
      <c r="W13" s="336">
        <v>162</v>
      </c>
      <c r="X13" s="333">
        <v>69</v>
      </c>
      <c r="Y13" s="337">
        <v>4143</v>
      </c>
      <c r="Z13" s="338">
        <v>270</v>
      </c>
      <c r="AA13" s="336">
        <v>24</v>
      </c>
      <c r="AB13" s="334">
        <v>28</v>
      </c>
      <c r="AC13" s="337">
        <v>4</v>
      </c>
      <c r="AD13" s="333">
        <v>1</v>
      </c>
      <c r="AG13" s="10"/>
      <c r="AH13" s="10"/>
      <c r="AI13" s="10"/>
      <c r="AJ13" s="12"/>
      <c r="AK13" s="12"/>
      <c r="AL13" s="12"/>
      <c r="AM13" s="12"/>
      <c r="AN13" s="6"/>
      <c r="AO13" s="6"/>
      <c r="AP13" s="6"/>
      <c r="AQ13" s="6"/>
    </row>
    <row r="14" spans="1:43" ht="45" customHeight="1">
      <c r="A14" s="794"/>
      <c r="B14" s="322">
        <v>5</v>
      </c>
      <c r="C14" s="331">
        <v>3158</v>
      </c>
      <c r="D14" s="332">
        <v>2851</v>
      </c>
      <c r="E14" s="332">
        <v>1539</v>
      </c>
      <c r="F14" s="333">
        <v>1386</v>
      </c>
      <c r="G14" s="331">
        <v>37</v>
      </c>
      <c r="H14" s="332">
        <v>0</v>
      </c>
      <c r="I14" s="332">
        <v>7</v>
      </c>
      <c r="J14" s="334">
        <v>1</v>
      </c>
      <c r="K14" s="335">
        <v>63</v>
      </c>
      <c r="L14" s="332">
        <v>68</v>
      </c>
      <c r="M14" s="332">
        <v>39</v>
      </c>
      <c r="N14" s="335">
        <v>55</v>
      </c>
      <c r="O14" s="336">
        <v>683</v>
      </c>
      <c r="P14" s="333">
        <v>138</v>
      </c>
      <c r="Q14" s="331">
        <v>547</v>
      </c>
      <c r="R14" s="332">
        <v>14</v>
      </c>
      <c r="S14" s="332">
        <v>432</v>
      </c>
      <c r="T14" s="333">
        <v>70</v>
      </c>
      <c r="U14" s="337">
        <v>15</v>
      </c>
      <c r="V14" s="335">
        <v>3</v>
      </c>
      <c r="W14" s="336">
        <v>164</v>
      </c>
      <c r="X14" s="333">
        <v>74</v>
      </c>
      <c r="Y14" s="337">
        <v>4138</v>
      </c>
      <c r="Z14" s="338">
        <v>332</v>
      </c>
      <c r="AA14" s="336">
        <v>19</v>
      </c>
      <c r="AB14" s="334">
        <v>31</v>
      </c>
      <c r="AC14" s="337">
        <v>3</v>
      </c>
      <c r="AD14" s="333">
        <v>2</v>
      </c>
      <c r="AG14" s="7"/>
      <c r="AH14" s="10"/>
      <c r="AI14" s="10"/>
      <c r="AJ14" s="12"/>
      <c r="AK14" s="12"/>
      <c r="AL14" s="12"/>
      <c r="AM14" s="12"/>
      <c r="AN14" s="6"/>
      <c r="AO14" s="6"/>
      <c r="AP14" s="6"/>
      <c r="AQ14" s="6"/>
    </row>
    <row r="15" spans="1:43" ht="45" customHeight="1">
      <c r="A15" s="794"/>
      <c r="B15" s="339">
        <v>6</v>
      </c>
      <c r="C15" s="331">
        <v>4273</v>
      </c>
      <c r="D15" s="332">
        <v>4024</v>
      </c>
      <c r="E15" s="332">
        <v>3453</v>
      </c>
      <c r="F15" s="333">
        <v>3404</v>
      </c>
      <c r="G15" s="331">
        <v>37</v>
      </c>
      <c r="H15" s="332">
        <v>0</v>
      </c>
      <c r="I15" s="332">
        <v>7</v>
      </c>
      <c r="J15" s="334">
        <v>1</v>
      </c>
      <c r="K15" s="335">
        <v>146</v>
      </c>
      <c r="L15" s="332">
        <v>155</v>
      </c>
      <c r="M15" s="332">
        <v>120</v>
      </c>
      <c r="N15" s="335">
        <v>139</v>
      </c>
      <c r="O15" s="336">
        <v>689</v>
      </c>
      <c r="P15" s="333">
        <v>193</v>
      </c>
      <c r="Q15" s="331">
        <v>545</v>
      </c>
      <c r="R15" s="332">
        <v>20</v>
      </c>
      <c r="S15" s="332">
        <v>435</v>
      </c>
      <c r="T15" s="333">
        <v>87</v>
      </c>
      <c r="U15" s="337">
        <v>15</v>
      </c>
      <c r="V15" s="335">
        <v>3</v>
      </c>
      <c r="W15" s="336">
        <v>170</v>
      </c>
      <c r="X15" s="333">
        <v>81</v>
      </c>
      <c r="Y15" s="337">
        <v>4165</v>
      </c>
      <c r="Z15" s="338">
        <v>401</v>
      </c>
      <c r="AA15" s="336">
        <v>39</v>
      </c>
      <c r="AB15" s="334">
        <v>57</v>
      </c>
      <c r="AC15" s="337">
        <v>3</v>
      </c>
      <c r="AD15" s="333">
        <v>3</v>
      </c>
      <c r="AG15" s="7"/>
      <c r="AI15" s="10"/>
      <c r="AJ15" s="12"/>
      <c r="AK15" s="12"/>
      <c r="AL15" s="12"/>
      <c r="AM15" s="12"/>
      <c r="AN15" s="6"/>
      <c r="AO15" s="6"/>
      <c r="AP15" s="6"/>
      <c r="AQ15" s="6"/>
    </row>
    <row r="16" spans="1:43" ht="45" customHeight="1">
      <c r="A16" s="794"/>
      <c r="B16" s="322">
        <v>7</v>
      </c>
      <c r="C16" s="331">
        <v>4497</v>
      </c>
      <c r="D16" s="332">
        <v>4319</v>
      </c>
      <c r="E16" s="332">
        <v>3878</v>
      </c>
      <c r="F16" s="333">
        <v>3992</v>
      </c>
      <c r="G16" s="331">
        <v>37</v>
      </c>
      <c r="H16" s="332">
        <v>0</v>
      </c>
      <c r="I16" s="332">
        <v>7</v>
      </c>
      <c r="J16" s="334">
        <v>1</v>
      </c>
      <c r="K16" s="335">
        <v>211</v>
      </c>
      <c r="L16" s="332">
        <v>228</v>
      </c>
      <c r="M16" s="332">
        <v>182</v>
      </c>
      <c r="N16" s="335">
        <v>208</v>
      </c>
      <c r="O16" s="336">
        <v>664</v>
      </c>
      <c r="P16" s="333">
        <v>216</v>
      </c>
      <c r="Q16" s="331">
        <v>515</v>
      </c>
      <c r="R16" s="332">
        <v>23</v>
      </c>
      <c r="S16" s="332">
        <v>409</v>
      </c>
      <c r="T16" s="333">
        <v>95</v>
      </c>
      <c r="U16" s="337">
        <v>15</v>
      </c>
      <c r="V16" s="335">
        <v>3</v>
      </c>
      <c r="W16" s="336">
        <v>198</v>
      </c>
      <c r="X16" s="333">
        <v>134</v>
      </c>
      <c r="Y16" s="337">
        <v>4174</v>
      </c>
      <c r="Z16" s="338">
        <v>440</v>
      </c>
      <c r="AA16" s="336">
        <v>61</v>
      </c>
      <c r="AB16" s="334">
        <v>96</v>
      </c>
      <c r="AC16" s="337">
        <v>4</v>
      </c>
      <c r="AD16" s="333">
        <v>4</v>
      </c>
      <c r="AG16" s="7"/>
      <c r="AI16" s="10"/>
      <c r="AJ16" s="12"/>
      <c r="AK16" s="12"/>
      <c r="AL16" s="12"/>
      <c r="AM16" s="12"/>
      <c r="AN16" s="6"/>
      <c r="AO16" s="6"/>
      <c r="AP16" s="6"/>
      <c r="AQ16" s="6"/>
    </row>
    <row r="17" spans="1:43" ht="45" customHeight="1">
      <c r="A17" s="794"/>
      <c r="B17" s="322">
        <v>8</v>
      </c>
      <c r="C17" s="331">
        <v>4659</v>
      </c>
      <c r="D17" s="332">
        <v>4547</v>
      </c>
      <c r="E17" s="332">
        <v>4096</v>
      </c>
      <c r="F17" s="333">
        <v>4351</v>
      </c>
      <c r="G17" s="331">
        <v>37</v>
      </c>
      <c r="H17" s="332">
        <v>0</v>
      </c>
      <c r="I17" s="332">
        <v>7</v>
      </c>
      <c r="J17" s="334">
        <v>1</v>
      </c>
      <c r="K17" s="335">
        <v>285</v>
      </c>
      <c r="L17" s="332">
        <v>311</v>
      </c>
      <c r="M17" s="332">
        <v>246</v>
      </c>
      <c r="N17" s="335">
        <v>281</v>
      </c>
      <c r="O17" s="336">
        <v>678</v>
      </c>
      <c r="P17" s="333">
        <v>267</v>
      </c>
      <c r="Q17" s="331">
        <v>523</v>
      </c>
      <c r="R17" s="332">
        <v>33</v>
      </c>
      <c r="S17" s="332">
        <v>410</v>
      </c>
      <c r="T17" s="333">
        <v>108</v>
      </c>
      <c r="U17" s="337">
        <v>16</v>
      </c>
      <c r="V17" s="335">
        <v>4</v>
      </c>
      <c r="W17" s="336">
        <v>200</v>
      </c>
      <c r="X17" s="333">
        <v>137</v>
      </c>
      <c r="Y17" s="337">
        <v>4172</v>
      </c>
      <c r="Z17" s="338">
        <v>506</v>
      </c>
      <c r="AA17" s="336">
        <v>61</v>
      </c>
      <c r="AB17" s="334">
        <v>116</v>
      </c>
      <c r="AC17" s="337">
        <v>6</v>
      </c>
      <c r="AD17" s="333">
        <v>6</v>
      </c>
      <c r="AG17" s="7"/>
      <c r="AI17" s="10"/>
      <c r="AJ17" s="12"/>
      <c r="AK17" s="12"/>
      <c r="AL17" s="12"/>
      <c r="AM17" s="12"/>
      <c r="AN17" s="6"/>
      <c r="AO17" s="6"/>
      <c r="AP17" s="6"/>
      <c r="AQ17" s="6"/>
    </row>
    <row r="18" spans="1:43" ht="45" customHeight="1">
      <c r="A18" s="794"/>
      <c r="B18" s="322">
        <v>9</v>
      </c>
      <c r="C18" s="331">
        <v>4709</v>
      </c>
      <c r="D18" s="332">
        <v>4654</v>
      </c>
      <c r="E18" s="332">
        <v>4183</v>
      </c>
      <c r="F18" s="333">
        <v>4556</v>
      </c>
      <c r="G18" s="331">
        <v>37</v>
      </c>
      <c r="H18" s="332">
        <v>0</v>
      </c>
      <c r="I18" s="332">
        <v>7</v>
      </c>
      <c r="J18" s="334">
        <v>1</v>
      </c>
      <c r="K18" s="335">
        <v>347</v>
      </c>
      <c r="L18" s="332">
        <v>388</v>
      </c>
      <c r="M18" s="332">
        <v>317</v>
      </c>
      <c r="N18" s="335">
        <v>368</v>
      </c>
      <c r="O18" s="336">
        <v>671</v>
      </c>
      <c r="P18" s="333">
        <v>315</v>
      </c>
      <c r="Q18" s="331">
        <v>528</v>
      </c>
      <c r="R18" s="332">
        <v>52</v>
      </c>
      <c r="S18" s="332">
        <v>415</v>
      </c>
      <c r="T18" s="333">
        <v>129</v>
      </c>
      <c r="U18" s="337">
        <v>17</v>
      </c>
      <c r="V18" s="335">
        <v>5</v>
      </c>
      <c r="W18" s="336">
        <v>196</v>
      </c>
      <c r="X18" s="333">
        <v>137</v>
      </c>
      <c r="Y18" s="337">
        <v>4179</v>
      </c>
      <c r="Z18" s="338">
        <v>543</v>
      </c>
      <c r="AA18" s="336">
        <v>58</v>
      </c>
      <c r="AB18" s="334">
        <v>142</v>
      </c>
      <c r="AC18" s="337">
        <v>7</v>
      </c>
      <c r="AD18" s="333">
        <v>9</v>
      </c>
      <c r="AG18" s="7"/>
      <c r="AI18" s="10"/>
      <c r="AJ18" s="12"/>
      <c r="AK18" s="12"/>
      <c r="AL18" s="12"/>
      <c r="AM18" s="12"/>
      <c r="AN18" s="6"/>
      <c r="AO18" s="6"/>
      <c r="AP18" s="6"/>
      <c r="AQ18" s="6"/>
    </row>
    <row r="19" spans="1:43" ht="45" customHeight="1">
      <c r="A19" s="794"/>
      <c r="B19" s="322">
        <v>10</v>
      </c>
      <c r="C19" s="331">
        <v>4669</v>
      </c>
      <c r="D19" s="332">
        <v>4727</v>
      </c>
      <c r="E19" s="332">
        <v>4183</v>
      </c>
      <c r="F19" s="333">
        <v>4719</v>
      </c>
      <c r="G19" s="331">
        <v>36</v>
      </c>
      <c r="H19" s="332">
        <v>0</v>
      </c>
      <c r="I19" s="332">
        <v>4</v>
      </c>
      <c r="J19" s="334">
        <v>1</v>
      </c>
      <c r="K19" s="335">
        <v>371</v>
      </c>
      <c r="L19" s="332">
        <v>440</v>
      </c>
      <c r="M19" s="332">
        <v>350</v>
      </c>
      <c r="N19" s="335">
        <v>427</v>
      </c>
      <c r="O19" s="336">
        <v>670</v>
      </c>
      <c r="P19" s="333">
        <v>372</v>
      </c>
      <c r="Q19" s="331">
        <v>526</v>
      </c>
      <c r="R19" s="332">
        <v>56</v>
      </c>
      <c r="S19" s="332">
        <v>421</v>
      </c>
      <c r="T19" s="333">
        <v>148</v>
      </c>
      <c r="U19" s="337">
        <v>17</v>
      </c>
      <c r="V19" s="335">
        <v>5</v>
      </c>
      <c r="W19" s="336">
        <v>200</v>
      </c>
      <c r="X19" s="333">
        <v>143</v>
      </c>
      <c r="Y19" s="337">
        <v>4190</v>
      </c>
      <c r="Z19" s="338">
        <v>589</v>
      </c>
      <c r="AA19" s="336">
        <v>66</v>
      </c>
      <c r="AB19" s="334">
        <v>171</v>
      </c>
      <c r="AC19" s="337">
        <v>10</v>
      </c>
      <c r="AD19" s="333">
        <v>12</v>
      </c>
      <c r="AG19" s="7"/>
      <c r="AI19" s="10"/>
      <c r="AJ19" s="12"/>
      <c r="AK19" s="12"/>
      <c r="AL19" s="12"/>
      <c r="AM19" s="12"/>
      <c r="AN19" s="6"/>
      <c r="AO19" s="6"/>
      <c r="AP19" s="6"/>
      <c r="AQ19" s="6"/>
    </row>
    <row r="20" spans="1:43" ht="45" customHeight="1">
      <c r="A20" s="794"/>
      <c r="B20" s="322">
        <v>11</v>
      </c>
      <c r="C20" s="331">
        <v>4334</v>
      </c>
      <c r="D20" s="332">
        <v>4746</v>
      </c>
      <c r="E20" s="332">
        <v>3835</v>
      </c>
      <c r="F20" s="333">
        <v>4796</v>
      </c>
      <c r="G20" s="331">
        <v>36</v>
      </c>
      <c r="H20" s="332">
        <v>0</v>
      </c>
      <c r="I20" s="332">
        <v>4</v>
      </c>
      <c r="J20" s="334">
        <v>1</v>
      </c>
      <c r="K20" s="335">
        <v>358</v>
      </c>
      <c r="L20" s="332">
        <v>468</v>
      </c>
      <c r="M20" s="332">
        <v>339</v>
      </c>
      <c r="N20" s="335">
        <v>454</v>
      </c>
      <c r="O20" s="336">
        <v>666</v>
      </c>
      <c r="P20" s="333">
        <v>444</v>
      </c>
      <c r="Q20" s="331">
        <v>508</v>
      </c>
      <c r="R20" s="332">
        <v>79</v>
      </c>
      <c r="S20" s="332">
        <v>384</v>
      </c>
      <c r="T20" s="333">
        <v>156</v>
      </c>
      <c r="U20" s="337">
        <v>15</v>
      </c>
      <c r="V20" s="335">
        <v>5</v>
      </c>
      <c r="W20" s="336">
        <v>206</v>
      </c>
      <c r="X20" s="333">
        <v>149</v>
      </c>
      <c r="Y20" s="337">
        <v>4189</v>
      </c>
      <c r="Z20" s="338">
        <v>635</v>
      </c>
      <c r="AA20" s="336">
        <v>85</v>
      </c>
      <c r="AB20" s="334">
        <v>203</v>
      </c>
      <c r="AC20" s="337">
        <v>13</v>
      </c>
      <c r="AD20" s="333">
        <v>15</v>
      </c>
      <c r="AG20" s="7"/>
      <c r="AI20" s="10"/>
      <c r="AJ20" s="12"/>
      <c r="AK20" s="12"/>
      <c r="AL20" s="12"/>
      <c r="AM20" s="12"/>
      <c r="AN20" s="6"/>
      <c r="AO20" s="6"/>
      <c r="AP20" s="6"/>
      <c r="AQ20" s="6"/>
    </row>
    <row r="21" spans="1:43" ht="45" customHeight="1" thickBot="1">
      <c r="A21" s="794"/>
      <c r="B21" s="340">
        <v>12</v>
      </c>
      <c r="C21" s="341">
        <v>2100</v>
      </c>
      <c r="D21" s="342">
        <v>4754</v>
      </c>
      <c r="E21" s="342">
        <v>1508</v>
      </c>
      <c r="F21" s="343">
        <v>4818</v>
      </c>
      <c r="G21" s="341">
        <v>36</v>
      </c>
      <c r="H21" s="342">
        <v>0</v>
      </c>
      <c r="I21" s="342">
        <v>4</v>
      </c>
      <c r="J21" s="344">
        <v>1</v>
      </c>
      <c r="K21" s="345">
        <v>161</v>
      </c>
      <c r="L21" s="342">
        <v>480</v>
      </c>
      <c r="M21" s="342">
        <v>149</v>
      </c>
      <c r="N21" s="345">
        <v>464</v>
      </c>
      <c r="O21" s="346">
        <v>637</v>
      </c>
      <c r="P21" s="343">
        <v>485</v>
      </c>
      <c r="Q21" s="341">
        <v>509</v>
      </c>
      <c r="R21" s="342">
        <v>90</v>
      </c>
      <c r="S21" s="342">
        <v>388</v>
      </c>
      <c r="T21" s="343">
        <v>170</v>
      </c>
      <c r="U21" s="347">
        <v>14</v>
      </c>
      <c r="V21" s="345">
        <v>5</v>
      </c>
      <c r="W21" s="346">
        <v>227</v>
      </c>
      <c r="X21" s="343">
        <v>171</v>
      </c>
      <c r="Y21" s="347">
        <v>4177</v>
      </c>
      <c r="Z21" s="348">
        <v>665</v>
      </c>
      <c r="AA21" s="346">
        <v>78</v>
      </c>
      <c r="AB21" s="344">
        <v>225</v>
      </c>
      <c r="AC21" s="347">
        <v>12</v>
      </c>
      <c r="AD21" s="343">
        <v>16</v>
      </c>
      <c r="AG21" s="7"/>
      <c r="AI21" s="10"/>
      <c r="AJ21" s="12"/>
      <c r="AK21" s="12"/>
      <c r="AL21" s="12"/>
      <c r="AM21" s="12"/>
      <c r="AN21" s="6"/>
      <c r="AO21" s="6"/>
      <c r="AP21" s="6"/>
      <c r="AQ21" s="6"/>
    </row>
    <row r="22" spans="1:43" ht="33" customHeight="1">
      <c r="A22" s="794"/>
      <c r="B22" s="349"/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0"/>
      <c r="Z22" s="350"/>
      <c r="AA22" s="350"/>
      <c r="AB22" s="350"/>
      <c r="AC22" s="350"/>
      <c r="AD22" s="350"/>
      <c r="AG22" s="7"/>
      <c r="AI22" s="10"/>
      <c r="AJ22" s="12"/>
      <c r="AK22" s="12"/>
      <c r="AL22" s="12"/>
      <c r="AM22" s="12"/>
      <c r="AN22" s="6"/>
      <c r="AO22" s="6"/>
      <c r="AP22" s="6"/>
      <c r="AQ22" s="6"/>
    </row>
    <row r="23" spans="1:43" ht="33" customHeight="1">
      <c r="A23" s="794"/>
      <c r="B23" s="349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0"/>
      <c r="AD23" s="350"/>
      <c r="AG23" s="7"/>
      <c r="AI23" s="10"/>
      <c r="AJ23" s="12"/>
      <c r="AK23" s="12"/>
      <c r="AL23" s="12"/>
      <c r="AM23" s="12"/>
      <c r="AN23" s="6"/>
      <c r="AO23" s="6"/>
      <c r="AP23" s="6"/>
      <c r="AQ23" s="6"/>
    </row>
    <row r="24" spans="1:43" ht="33" customHeight="1">
      <c r="A24" s="794"/>
      <c r="B24" s="349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350"/>
      <c r="W24" s="350"/>
      <c r="X24" s="350"/>
      <c r="Y24" s="350"/>
      <c r="Z24" s="350"/>
      <c r="AA24" s="350"/>
      <c r="AB24" s="350"/>
      <c r="AC24" s="350"/>
      <c r="AD24" s="350"/>
      <c r="AG24" s="7"/>
      <c r="AI24" s="10"/>
      <c r="AJ24" s="12"/>
      <c r="AK24" s="12"/>
      <c r="AL24" s="12"/>
      <c r="AM24" s="12"/>
      <c r="AN24" s="6"/>
      <c r="AO24" s="6"/>
      <c r="AP24" s="6"/>
      <c r="AQ24" s="6"/>
    </row>
    <row r="25" spans="1:43" ht="80.25" customHeight="1" thickBot="1">
      <c r="A25" s="794"/>
      <c r="B25" s="349"/>
      <c r="C25" s="816"/>
      <c r="D25" s="816"/>
      <c r="E25" s="817"/>
      <c r="F25" s="817"/>
      <c r="G25" s="816"/>
      <c r="H25" s="816"/>
      <c r="I25" s="351"/>
      <c r="J25" s="351"/>
      <c r="K25" s="817"/>
      <c r="L25" s="817"/>
      <c r="M25" s="816"/>
      <c r="N25" s="816"/>
      <c r="O25" s="351"/>
      <c r="P25" s="351"/>
      <c r="Q25" s="816"/>
      <c r="R25" s="816"/>
      <c r="S25" s="816"/>
      <c r="T25" s="816"/>
      <c r="U25" s="350"/>
      <c r="V25" s="350"/>
      <c r="W25" s="350"/>
      <c r="X25" s="350"/>
      <c r="Y25" s="350"/>
      <c r="Z25" s="350"/>
      <c r="AA25" s="350"/>
      <c r="AB25" s="350"/>
      <c r="AC25" s="350"/>
      <c r="AD25" s="350"/>
      <c r="AE25" s="8"/>
      <c r="AF25" s="8"/>
      <c r="AH25" s="61"/>
      <c r="AI25" s="61"/>
      <c r="AJ25" s="61"/>
    </row>
    <row r="26" spans="1:43" ht="86.25" customHeight="1">
      <c r="A26" s="794"/>
      <c r="B26" s="813" t="s">
        <v>49</v>
      </c>
      <c r="C26" s="807" t="s">
        <v>520</v>
      </c>
      <c r="D26" s="808"/>
      <c r="E26" s="807" t="s">
        <v>307</v>
      </c>
      <c r="F26" s="808"/>
      <c r="G26" s="803" t="s">
        <v>344</v>
      </c>
      <c r="H26" s="804"/>
      <c r="I26" s="807" t="s">
        <v>521</v>
      </c>
      <c r="J26" s="808"/>
      <c r="K26" s="807" t="s">
        <v>522</v>
      </c>
      <c r="L26" s="808"/>
      <c r="M26" s="807" t="s">
        <v>523</v>
      </c>
      <c r="N26" s="808"/>
      <c r="O26" s="807" t="s">
        <v>140</v>
      </c>
      <c r="P26" s="808"/>
      <c r="Q26" s="807" t="s">
        <v>524</v>
      </c>
      <c r="R26" s="819"/>
      <c r="S26" s="819"/>
      <c r="T26" s="808"/>
      <c r="U26" s="352"/>
      <c r="V26" s="352"/>
      <c r="W26" s="352"/>
      <c r="X26" s="350"/>
      <c r="Y26" s="350"/>
      <c r="Z26" s="350"/>
      <c r="AA26" s="350"/>
      <c r="AB26" s="353"/>
      <c r="AC26" s="353"/>
      <c r="AD26" s="353"/>
      <c r="AF26" s="61"/>
    </row>
    <row r="27" spans="1:43" ht="86.25" customHeight="1">
      <c r="A27" s="794"/>
      <c r="B27" s="795"/>
      <c r="C27" s="800"/>
      <c r="D27" s="802"/>
      <c r="E27" s="800"/>
      <c r="F27" s="802"/>
      <c r="G27" s="805"/>
      <c r="H27" s="806"/>
      <c r="I27" s="800"/>
      <c r="J27" s="802"/>
      <c r="K27" s="800"/>
      <c r="L27" s="802"/>
      <c r="M27" s="800"/>
      <c r="N27" s="802"/>
      <c r="O27" s="800"/>
      <c r="P27" s="802"/>
      <c r="Q27" s="800"/>
      <c r="R27" s="801"/>
      <c r="S27" s="801"/>
      <c r="T27" s="802"/>
      <c r="U27" s="354"/>
      <c r="V27" s="354"/>
      <c r="W27" s="355"/>
      <c r="X27" s="350"/>
      <c r="Y27" s="350"/>
      <c r="Z27" s="350"/>
      <c r="AA27" s="350"/>
      <c r="AB27" s="353"/>
      <c r="AC27" s="353"/>
      <c r="AD27" s="353"/>
      <c r="AE27" s="62"/>
      <c r="AF27" s="62"/>
      <c r="AG27" s="62"/>
      <c r="AH27" s="62"/>
      <c r="AI27" s="62"/>
    </row>
    <row r="28" spans="1:43" ht="45" customHeight="1" thickBot="1">
      <c r="A28" s="794"/>
      <c r="B28" s="795"/>
      <c r="C28" s="811" t="s">
        <v>52</v>
      </c>
      <c r="D28" s="812"/>
      <c r="E28" s="811" t="s">
        <v>52</v>
      </c>
      <c r="F28" s="812"/>
      <c r="G28" s="811" t="s">
        <v>309</v>
      </c>
      <c r="H28" s="812"/>
      <c r="I28" s="811" t="s">
        <v>52</v>
      </c>
      <c r="J28" s="812"/>
      <c r="K28" s="811" t="s">
        <v>61</v>
      </c>
      <c r="L28" s="812"/>
      <c r="M28" s="811" t="s">
        <v>61</v>
      </c>
      <c r="N28" s="812"/>
      <c r="O28" s="811" t="s">
        <v>61</v>
      </c>
      <c r="P28" s="812"/>
      <c r="Q28" s="811" t="s">
        <v>51</v>
      </c>
      <c r="R28" s="814"/>
      <c r="S28" s="815" t="s">
        <v>346</v>
      </c>
      <c r="T28" s="812"/>
      <c r="U28" s="354"/>
      <c r="V28" s="354"/>
      <c r="W28" s="355"/>
      <c r="X28" s="350"/>
      <c r="Y28" s="350"/>
      <c r="Z28" s="350"/>
      <c r="AA28" s="350"/>
      <c r="AB28" s="353"/>
      <c r="AC28" s="353"/>
      <c r="AD28" s="353"/>
      <c r="AE28" s="62"/>
      <c r="AF28" s="63"/>
    </row>
    <row r="29" spans="1:43" ht="45" customHeight="1">
      <c r="A29" s="794"/>
      <c r="B29" s="795"/>
      <c r="C29" s="306" t="s">
        <v>55</v>
      </c>
      <c r="D29" s="303" t="s">
        <v>56</v>
      </c>
      <c r="E29" s="306" t="s">
        <v>55</v>
      </c>
      <c r="F29" s="303" t="s">
        <v>56</v>
      </c>
      <c r="G29" s="306" t="s">
        <v>55</v>
      </c>
      <c r="H29" s="303" t="s">
        <v>56</v>
      </c>
      <c r="I29" s="309" t="s">
        <v>55</v>
      </c>
      <c r="J29" s="310" t="s">
        <v>56</v>
      </c>
      <c r="K29" s="306" t="s">
        <v>55</v>
      </c>
      <c r="L29" s="303" t="s">
        <v>56</v>
      </c>
      <c r="M29" s="356" t="s">
        <v>55</v>
      </c>
      <c r="N29" s="308" t="s">
        <v>56</v>
      </c>
      <c r="O29" s="357" t="s">
        <v>55</v>
      </c>
      <c r="P29" s="303" t="s">
        <v>56</v>
      </c>
      <c r="Q29" s="307" t="s">
        <v>55</v>
      </c>
      <c r="R29" s="301" t="s">
        <v>56</v>
      </c>
      <c r="S29" s="301" t="s">
        <v>55</v>
      </c>
      <c r="T29" s="308" t="s">
        <v>56</v>
      </c>
      <c r="U29" s="354"/>
      <c r="V29" s="354"/>
      <c r="W29" s="355"/>
      <c r="X29" s="350"/>
      <c r="Y29" s="350"/>
      <c r="Z29" s="350"/>
      <c r="AA29" s="350"/>
      <c r="AB29" s="353"/>
      <c r="AC29" s="353"/>
      <c r="AD29" s="358"/>
      <c r="AE29" s="62"/>
      <c r="AF29" s="64"/>
      <c r="AG29" s="64"/>
      <c r="AH29" s="65"/>
    </row>
    <row r="30" spans="1:43" ht="45" customHeight="1">
      <c r="A30" s="794"/>
      <c r="B30" s="795"/>
      <c r="C30" s="306" t="s">
        <v>57</v>
      </c>
      <c r="D30" s="303" t="s">
        <v>58</v>
      </c>
      <c r="E30" s="306" t="s">
        <v>57</v>
      </c>
      <c r="F30" s="303" t="s">
        <v>58</v>
      </c>
      <c r="G30" s="306" t="s">
        <v>57</v>
      </c>
      <c r="H30" s="303" t="s">
        <v>58</v>
      </c>
      <c r="I30" s="309" t="s">
        <v>57</v>
      </c>
      <c r="J30" s="310" t="s">
        <v>58</v>
      </c>
      <c r="K30" s="306" t="s">
        <v>57</v>
      </c>
      <c r="L30" s="303" t="s">
        <v>58</v>
      </c>
      <c r="M30" s="306" t="s">
        <v>57</v>
      </c>
      <c r="N30" s="308" t="s">
        <v>58</v>
      </c>
      <c r="O30" s="357" t="s">
        <v>57</v>
      </c>
      <c r="P30" s="303" t="s">
        <v>58</v>
      </c>
      <c r="Q30" s="307" t="s">
        <v>57</v>
      </c>
      <c r="R30" s="301" t="s">
        <v>58</v>
      </c>
      <c r="S30" s="301" t="s">
        <v>57</v>
      </c>
      <c r="T30" s="308" t="s">
        <v>58</v>
      </c>
      <c r="U30" s="350"/>
      <c r="V30" s="350"/>
      <c r="W30" s="350"/>
      <c r="X30" s="350"/>
      <c r="Y30" s="350"/>
      <c r="Z30" s="350"/>
      <c r="AA30" s="350"/>
      <c r="AB30" s="353"/>
      <c r="AC30" s="353"/>
      <c r="AD30" s="353"/>
      <c r="AE30" s="62"/>
      <c r="AF30" s="64"/>
      <c r="AG30" s="64"/>
      <c r="AH30" s="65"/>
    </row>
    <row r="31" spans="1:43" ht="45" customHeight="1" thickBot="1">
      <c r="A31" s="794"/>
      <c r="B31" s="796"/>
      <c r="C31" s="317" t="s">
        <v>59</v>
      </c>
      <c r="D31" s="314" t="s">
        <v>60</v>
      </c>
      <c r="E31" s="317" t="s">
        <v>59</v>
      </c>
      <c r="F31" s="314" t="s">
        <v>60</v>
      </c>
      <c r="G31" s="317" t="s">
        <v>59</v>
      </c>
      <c r="H31" s="314" t="s">
        <v>60</v>
      </c>
      <c r="I31" s="320" t="s">
        <v>59</v>
      </c>
      <c r="J31" s="321" t="s">
        <v>60</v>
      </c>
      <c r="K31" s="317" t="s">
        <v>59</v>
      </c>
      <c r="L31" s="314" t="s">
        <v>60</v>
      </c>
      <c r="M31" s="317" t="s">
        <v>59</v>
      </c>
      <c r="N31" s="319" t="s">
        <v>60</v>
      </c>
      <c r="O31" s="359" t="s">
        <v>59</v>
      </c>
      <c r="P31" s="314" t="s">
        <v>60</v>
      </c>
      <c r="Q31" s="318" t="s">
        <v>59</v>
      </c>
      <c r="R31" s="312" t="s">
        <v>60</v>
      </c>
      <c r="S31" s="312" t="s">
        <v>59</v>
      </c>
      <c r="T31" s="319" t="s">
        <v>60</v>
      </c>
      <c r="U31" s="350"/>
      <c r="V31" s="350"/>
      <c r="W31" s="350"/>
      <c r="X31" s="350"/>
      <c r="Y31" s="350"/>
      <c r="Z31" s="350"/>
      <c r="AA31" s="350"/>
      <c r="AB31" s="353"/>
      <c r="AC31" s="353"/>
      <c r="AD31" s="353"/>
      <c r="AE31" s="62"/>
      <c r="AF31" s="64"/>
      <c r="AG31" s="66"/>
      <c r="AH31" s="65"/>
    </row>
    <row r="32" spans="1:43" ht="45" customHeight="1" thickTop="1">
      <c r="A32" s="794"/>
      <c r="B32" s="322">
        <v>1</v>
      </c>
      <c r="C32" s="327">
        <v>1002</v>
      </c>
      <c r="D32" s="337">
        <v>36</v>
      </c>
      <c r="E32" s="327">
        <v>3218</v>
      </c>
      <c r="F32" s="337">
        <v>225</v>
      </c>
      <c r="G32" s="336">
        <v>191</v>
      </c>
      <c r="H32" s="326">
        <v>10</v>
      </c>
      <c r="I32" s="337">
        <v>634</v>
      </c>
      <c r="J32" s="335">
        <v>30</v>
      </c>
      <c r="K32" s="336">
        <v>131</v>
      </c>
      <c r="L32" s="333">
        <v>88</v>
      </c>
      <c r="M32" s="336">
        <v>594</v>
      </c>
      <c r="N32" s="333">
        <v>495</v>
      </c>
      <c r="O32" s="327">
        <v>0</v>
      </c>
      <c r="P32" s="333">
        <v>1</v>
      </c>
      <c r="Q32" s="323">
        <v>1011</v>
      </c>
      <c r="R32" s="324">
        <v>118</v>
      </c>
      <c r="S32" s="324">
        <v>906</v>
      </c>
      <c r="T32" s="325">
        <v>151</v>
      </c>
      <c r="U32" s="350"/>
      <c r="V32" s="350"/>
      <c r="W32" s="350"/>
      <c r="X32" s="350"/>
      <c r="Y32" s="350"/>
      <c r="Z32" s="350"/>
      <c r="AA32" s="350"/>
      <c r="AB32" s="353"/>
      <c r="AC32" s="353"/>
      <c r="AD32" s="353"/>
      <c r="AE32" s="62"/>
      <c r="AF32" s="64"/>
      <c r="AH32" s="65"/>
    </row>
    <row r="33" spans="1:40" ht="45" customHeight="1">
      <c r="A33" s="794"/>
      <c r="B33" s="322">
        <v>2</v>
      </c>
      <c r="C33" s="336">
        <v>940</v>
      </c>
      <c r="D33" s="333">
        <v>66</v>
      </c>
      <c r="E33" s="336">
        <v>3132</v>
      </c>
      <c r="F33" s="333">
        <v>378</v>
      </c>
      <c r="G33" s="336">
        <v>103</v>
      </c>
      <c r="H33" s="333">
        <v>50</v>
      </c>
      <c r="I33" s="337">
        <v>630</v>
      </c>
      <c r="J33" s="335">
        <v>63</v>
      </c>
      <c r="K33" s="336">
        <v>189</v>
      </c>
      <c r="L33" s="333">
        <v>246</v>
      </c>
      <c r="M33" s="336">
        <v>514</v>
      </c>
      <c r="N33" s="333">
        <v>857</v>
      </c>
      <c r="O33" s="336">
        <v>0</v>
      </c>
      <c r="P33" s="333">
        <v>23</v>
      </c>
      <c r="Q33" s="331">
        <v>1078</v>
      </c>
      <c r="R33" s="332">
        <v>286</v>
      </c>
      <c r="S33" s="332">
        <v>935</v>
      </c>
      <c r="T33" s="333">
        <v>271</v>
      </c>
      <c r="U33" s="350"/>
      <c r="V33" s="350"/>
      <c r="W33" s="350"/>
      <c r="X33" s="350"/>
      <c r="Y33" s="350"/>
      <c r="Z33" s="350"/>
      <c r="AA33" s="350"/>
      <c r="AB33" s="353"/>
      <c r="AC33" s="353"/>
      <c r="AD33" s="353"/>
      <c r="AE33" s="62"/>
      <c r="AF33" s="64"/>
      <c r="AG33" s="66"/>
      <c r="AH33" s="65"/>
    </row>
    <row r="34" spans="1:40" ht="45" customHeight="1">
      <c r="A34" s="794"/>
      <c r="B34" s="322">
        <v>3</v>
      </c>
      <c r="C34" s="336">
        <v>786</v>
      </c>
      <c r="D34" s="333">
        <v>134</v>
      </c>
      <c r="E34" s="336">
        <v>3048</v>
      </c>
      <c r="F34" s="333">
        <v>606</v>
      </c>
      <c r="G34" s="336">
        <v>131</v>
      </c>
      <c r="H34" s="333">
        <v>91</v>
      </c>
      <c r="I34" s="337">
        <v>632</v>
      </c>
      <c r="J34" s="335">
        <v>99</v>
      </c>
      <c r="K34" s="336">
        <v>346</v>
      </c>
      <c r="L34" s="333">
        <v>678</v>
      </c>
      <c r="M34" s="336">
        <v>641</v>
      </c>
      <c r="N34" s="333">
        <v>1454</v>
      </c>
      <c r="O34" s="336">
        <v>0</v>
      </c>
      <c r="P34" s="333">
        <v>45</v>
      </c>
      <c r="Q34" s="331">
        <v>1109</v>
      </c>
      <c r="R34" s="332">
        <v>425</v>
      </c>
      <c r="S34" s="332">
        <v>981</v>
      </c>
      <c r="T34" s="333">
        <v>412</v>
      </c>
      <c r="U34" s="350"/>
      <c r="V34" s="350"/>
      <c r="W34" s="350"/>
      <c r="X34" s="350"/>
      <c r="Y34" s="350"/>
      <c r="Z34" s="350"/>
      <c r="AA34" s="350"/>
      <c r="AB34" s="353"/>
      <c r="AC34" s="353"/>
      <c r="AD34" s="353"/>
      <c r="AE34" s="62"/>
      <c r="AF34" s="64"/>
      <c r="AH34" s="7"/>
    </row>
    <row r="35" spans="1:40" ht="45" customHeight="1">
      <c r="A35" s="794"/>
      <c r="B35" s="322">
        <v>4</v>
      </c>
      <c r="C35" s="336">
        <v>778</v>
      </c>
      <c r="D35" s="333">
        <v>457</v>
      </c>
      <c r="E35" s="336">
        <v>2997</v>
      </c>
      <c r="F35" s="333">
        <v>963</v>
      </c>
      <c r="G35" s="336">
        <v>142</v>
      </c>
      <c r="H35" s="333">
        <v>124</v>
      </c>
      <c r="I35" s="337">
        <v>589</v>
      </c>
      <c r="J35" s="335">
        <v>131</v>
      </c>
      <c r="K35" s="336">
        <v>243</v>
      </c>
      <c r="L35" s="333">
        <v>908</v>
      </c>
      <c r="M35" s="336">
        <v>724</v>
      </c>
      <c r="N35" s="333">
        <v>2079</v>
      </c>
      <c r="O35" s="336">
        <v>14</v>
      </c>
      <c r="P35" s="333">
        <v>80</v>
      </c>
      <c r="Q35" s="331">
        <v>1128</v>
      </c>
      <c r="R35" s="332">
        <v>542</v>
      </c>
      <c r="S35" s="332">
        <v>1019</v>
      </c>
      <c r="T35" s="333">
        <v>550</v>
      </c>
      <c r="U35" s="350"/>
      <c r="V35" s="350"/>
      <c r="W35" s="350"/>
      <c r="X35" s="350"/>
      <c r="Y35" s="350"/>
      <c r="Z35" s="350"/>
      <c r="AA35" s="350"/>
      <c r="AB35" s="353"/>
      <c r="AC35" s="353"/>
      <c r="AD35" s="353"/>
      <c r="AE35" s="62"/>
      <c r="AF35" s="64"/>
      <c r="AG35" s="66"/>
      <c r="AH35" s="65"/>
    </row>
    <row r="36" spans="1:40" ht="45" customHeight="1">
      <c r="A36" s="794"/>
      <c r="B36" s="322">
        <v>5</v>
      </c>
      <c r="C36" s="336">
        <v>1189</v>
      </c>
      <c r="D36" s="333">
        <v>1027</v>
      </c>
      <c r="E36" s="336">
        <v>2407</v>
      </c>
      <c r="F36" s="333">
        <v>1431</v>
      </c>
      <c r="G36" s="336">
        <v>162</v>
      </c>
      <c r="H36" s="333">
        <v>176</v>
      </c>
      <c r="I36" s="337">
        <v>603</v>
      </c>
      <c r="J36" s="335">
        <v>236</v>
      </c>
      <c r="K36" s="336">
        <v>542</v>
      </c>
      <c r="L36" s="333">
        <v>1519</v>
      </c>
      <c r="M36" s="336">
        <v>858</v>
      </c>
      <c r="N36" s="333">
        <v>2927</v>
      </c>
      <c r="O36" s="336">
        <v>41</v>
      </c>
      <c r="P36" s="333">
        <v>130</v>
      </c>
      <c r="Q36" s="331">
        <v>1138</v>
      </c>
      <c r="R36" s="332">
        <v>670</v>
      </c>
      <c r="S36" s="332">
        <v>1034</v>
      </c>
      <c r="T36" s="333">
        <v>678</v>
      </c>
      <c r="U36" s="350"/>
      <c r="V36" s="350"/>
      <c r="W36" s="350"/>
      <c r="X36" s="350"/>
      <c r="Y36" s="350"/>
      <c r="Z36" s="350"/>
      <c r="AA36" s="350"/>
      <c r="AB36" s="353"/>
      <c r="AC36" s="353"/>
      <c r="AD36" s="353"/>
      <c r="AE36" s="62"/>
      <c r="AF36" s="64"/>
      <c r="AH36" s="7"/>
    </row>
    <row r="37" spans="1:40" ht="45" customHeight="1">
      <c r="A37" s="794"/>
      <c r="B37" s="322">
        <v>6</v>
      </c>
      <c r="C37" s="336">
        <v>1487</v>
      </c>
      <c r="D37" s="333">
        <v>1401</v>
      </c>
      <c r="E37" s="336">
        <v>2201</v>
      </c>
      <c r="F37" s="333">
        <v>1826</v>
      </c>
      <c r="G37" s="336">
        <v>191</v>
      </c>
      <c r="H37" s="333">
        <v>237</v>
      </c>
      <c r="I37" s="337">
        <v>584</v>
      </c>
      <c r="J37" s="335">
        <v>319</v>
      </c>
      <c r="K37" s="336">
        <v>196</v>
      </c>
      <c r="L37" s="333">
        <v>1813</v>
      </c>
      <c r="M37" s="336">
        <v>662</v>
      </c>
      <c r="N37" s="333">
        <v>3634</v>
      </c>
      <c r="O37" s="336">
        <v>18</v>
      </c>
      <c r="P37" s="333">
        <v>216</v>
      </c>
      <c r="Q37" s="331">
        <v>1106</v>
      </c>
      <c r="R37" s="332">
        <v>809</v>
      </c>
      <c r="S37" s="332">
        <v>997</v>
      </c>
      <c r="T37" s="333">
        <v>804</v>
      </c>
      <c r="U37" s="350"/>
      <c r="V37" s="350"/>
      <c r="W37" s="350"/>
      <c r="X37" s="350"/>
      <c r="Y37" s="350"/>
      <c r="Z37" s="350"/>
      <c r="AA37" s="350"/>
      <c r="AB37" s="353"/>
      <c r="AC37" s="353"/>
      <c r="AD37" s="353"/>
      <c r="AE37" s="62"/>
      <c r="AF37" s="64"/>
      <c r="AG37" s="66"/>
      <c r="AH37" s="65"/>
      <c r="AI37" s="67"/>
    </row>
    <row r="38" spans="1:40" ht="42.75" customHeight="1">
      <c r="A38" s="794"/>
      <c r="B38" s="322">
        <v>7</v>
      </c>
      <c r="C38" s="336">
        <v>1519</v>
      </c>
      <c r="D38" s="333">
        <v>1521</v>
      </c>
      <c r="E38" s="336">
        <v>2198</v>
      </c>
      <c r="F38" s="333">
        <v>2091</v>
      </c>
      <c r="G38" s="336">
        <v>196</v>
      </c>
      <c r="H38" s="333">
        <v>269</v>
      </c>
      <c r="I38" s="337">
        <v>524</v>
      </c>
      <c r="J38" s="335">
        <v>374</v>
      </c>
      <c r="K38" s="336">
        <v>124</v>
      </c>
      <c r="L38" s="333">
        <v>1953</v>
      </c>
      <c r="M38" s="336">
        <v>609</v>
      </c>
      <c r="N38" s="333">
        <v>4171</v>
      </c>
      <c r="O38" s="336">
        <v>0</v>
      </c>
      <c r="P38" s="333">
        <v>239</v>
      </c>
      <c r="Q38" s="331">
        <v>1033</v>
      </c>
      <c r="R38" s="332">
        <v>882</v>
      </c>
      <c r="S38" s="332">
        <v>961</v>
      </c>
      <c r="T38" s="333">
        <v>909</v>
      </c>
      <c r="U38" s="350"/>
      <c r="V38" s="350"/>
      <c r="W38" s="350"/>
      <c r="X38" s="350"/>
      <c r="Y38" s="350"/>
      <c r="Z38" s="350"/>
      <c r="AA38" s="350"/>
      <c r="AB38" s="350"/>
      <c r="AC38" s="350"/>
      <c r="AD38" s="353"/>
      <c r="AE38" s="8"/>
      <c r="AF38" s="8"/>
      <c r="AH38" s="61"/>
      <c r="AI38" s="61"/>
      <c r="AJ38" s="61"/>
      <c r="AK38" s="61"/>
      <c r="AL38" s="61"/>
      <c r="AM38" s="61"/>
      <c r="AN38" s="61"/>
    </row>
    <row r="39" spans="1:40" ht="42.75" customHeight="1">
      <c r="A39" s="794"/>
      <c r="B39" s="322">
        <v>8</v>
      </c>
      <c r="C39" s="336">
        <v>1506</v>
      </c>
      <c r="D39" s="333">
        <v>1588</v>
      </c>
      <c r="E39" s="336">
        <v>2294</v>
      </c>
      <c r="F39" s="333">
        <v>2334</v>
      </c>
      <c r="G39" s="336">
        <v>206</v>
      </c>
      <c r="H39" s="333">
        <v>305</v>
      </c>
      <c r="I39" s="337">
        <v>500</v>
      </c>
      <c r="J39" s="335">
        <v>430</v>
      </c>
      <c r="K39" s="336">
        <v>149</v>
      </c>
      <c r="L39" s="333">
        <v>2116</v>
      </c>
      <c r="M39" s="336">
        <v>659</v>
      </c>
      <c r="N39" s="333">
        <v>4875</v>
      </c>
      <c r="O39" s="336">
        <v>13</v>
      </c>
      <c r="P39" s="333">
        <v>253</v>
      </c>
      <c r="Q39" s="331">
        <v>1036</v>
      </c>
      <c r="R39" s="332">
        <v>1021</v>
      </c>
      <c r="S39" s="332">
        <v>930</v>
      </c>
      <c r="T39" s="333">
        <v>1008</v>
      </c>
      <c r="U39" s="350"/>
      <c r="V39" s="350"/>
      <c r="W39" s="350"/>
      <c r="X39" s="350"/>
      <c r="Y39" s="350"/>
      <c r="Z39" s="350"/>
      <c r="AA39" s="350"/>
      <c r="AB39" s="350"/>
      <c r="AC39" s="350"/>
      <c r="AD39" s="353"/>
      <c r="AE39" s="8"/>
      <c r="AF39" s="8"/>
      <c r="AH39" s="61"/>
      <c r="AI39" s="61"/>
      <c r="AJ39" s="61"/>
      <c r="AK39" s="61"/>
      <c r="AL39" s="61"/>
      <c r="AM39" s="61"/>
      <c r="AN39" s="61"/>
    </row>
    <row r="40" spans="1:40" ht="42.75" customHeight="1">
      <c r="A40" s="794"/>
      <c r="B40" s="322">
        <v>9</v>
      </c>
      <c r="C40" s="336">
        <v>1484</v>
      </c>
      <c r="D40" s="333">
        <v>1660</v>
      </c>
      <c r="E40" s="336">
        <v>2341</v>
      </c>
      <c r="F40" s="333">
        <v>2611</v>
      </c>
      <c r="G40" s="336">
        <v>230</v>
      </c>
      <c r="H40" s="333">
        <v>354</v>
      </c>
      <c r="I40" s="337">
        <v>382</v>
      </c>
      <c r="J40" s="335">
        <v>479</v>
      </c>
      <c r="K40" s="336">
        <v>550</v>
      </c>
      <c r="L40" s="333">
        <v>2796</v>
      </c>
      <c r="M40" s="336">
        <v>1233</v>
      </c>
      <c r="N40" s="333">
        <v>6013</v>
      </c>
      <c r="O40" s="336">
        <v>20</v>
      </c>
      <c r="P40" s="333">
        <v>327</v>
      </c>
      <c r="Q40" s="331">
        <v>1006</v>
      </c>
      <c r="R40" s="332">
        <v>1137</v>
      </c>
      <c r="S40" s="332">
        <v>921</v>
      </c>
      <c r="T40" s="333">
        <v>1135</v>
      </c>
      <c r="U40" s="353"/>
      <c r="V40" s="353"/>
      <c r="W40" s="353"/>
      <c r="X40" s="353"/>
      <c r="Y40" s="353"/>
      <c r="Z40" s="353"/>
      <c r="AA40" s="353"/>
      <c r="AB40" s="353"/>
      <c r="AC40" s="353"/>
      <c r="AD40" s="353"/>
      <c r="AH40" s="61"/>
      <c r="AI40" s="61"/>
      <c r="AJ40" s="61"/>
      <c r="AK40" s="61"/>
      <c r="AL40" s="61"/>
      <c r="AM40" s="61"/>
      <c r="AN40" s="61"/>
    </row>
    <row r="41" spans="1:40" ht="42.75" customHeight="1">
      <c r="B41" s="322">
        <v>10</v>
      </c>
      <c r="C41" s="336">
        <v>1444</v>
      </c>
      <c r="D41" s="333">
        <v>1705</v>
      </c>
      <c r="E41" s="336">
        <v>2376</v>
      </c>
      <c r="F41" s="333">
        <v>2878</v>
      </c>
      <c r="G41" s="336">
        <v>245</v>
      </c>
      <c r="H41" s="333">
        <v>392</v>
      </c>
      <c r="I41" s="337">
        <v>386</v>
      </c>
      <c r="J41" s="335">
        <v>525</v>
      </c>
      <c r="K41" s="336">
        <v>606</v>
      </c>
      <c r="L41" s="333">
        <v>3369</v>
      </c>
      <c r="M41" s="336">
        <v>1573</v>
      </c>
      <c r="N41" s="333">
        <v>7456</v>
      </c>
      <c r="O41" s="336">
        <v>3</v>
      </c>
      <c r="P41" s="333">
        <v>340</v>
      </c>
      <c r="Q41" s="331">
        <v>898</v>
      </c>
      <c r="R41" s="332">
        <v>1218</v>
      </c>
      <c r="S41" s="332">
        <v>849</v>
      </c>
      <c r="T41" s="333">
        <v>1241</v>
      </c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G41" s="10"/>
      <c r="AH41" s="61"/>
      <c r="AI41" s="61"/>
      <c r="AJ41" s="61"/>
      <c r="AK41" s="61"/>
      <c r="AL41" s="61"/>
      <c r="AM41" s="61"/>
      <c r="AN41" s="61"/>
    </row>
    <row r="42" spans="1:40" ht="42.75" customHeight="1">
      <c r="B42" s="322">
        <v>11</v>
      </c>
      <c r="C42" s="336">
        <v>1398</v>
      </c>
      <c r="D42" s="333">
        <v>1818</v>
      </c>
      <c r="E42" s="336">
        <v>2348</v>
      </c>
      <c r="F42" s="333">
        <v>3155</v>
      </c>
      <c r="G42" s="336">
        <v>266</v>
      </c>
      <c r="H42" s="333">
        <v>437</v>
      </c>
      <c r="I42" s="337">
        <v>361</v>
      </c>
      <c r="J42" s="335">
        <v>544</v>
      </c>
      <c r="K42" s="336">
        <v>428</v>
      </c>
      <c r="L42" s="333">
        <v>3810</v>
      </c>
      <c r="M42" s="336">
        <v>1759</v>
      </c>
      <c r="N42" s="333">
        <v>8936</v>
      </c>
      <c r="O42" s="336">
        <v>16</v>
      </c>
      <c r="P42" s="333">
        <v>426</v>
      </c>
      <c r="Q42" s="331">
        <v>885</v>
      </c>
      <c r="R42" s="332">
        <v>1294</v>
      </c>
      <c r="S42" s="332">
        <v>840</v>
      </c>
      <c r="T42" s="333">
        <v>1322</v>
      </c>
      <c r="U42" s="358"/>
      <c r="V42" s="358"/>
      <c r="W42" s="358"/>
      <c r="X42" s="358"/>
      <c r="Y42" s="358"/>
      <c r="Z42" s="358"/>
      <c r="AA42" s="358"/>
      <c r="AB42" s="358"/>
      <c r="AC42" s="358"/>
      <c r="AD42" s="358"/>
      <c r="AK42" s="61"/>
      <c r="AL42" s="61"/>
      <c r="AM42" s="61"/>
      <c r="AN42" s="61"/>
    </row>
    <row r="43" spans="1:40" ht="42.75" customHeight="1" thickBot="1">
      <c r="B43" s="340">
        <v>12</v>
      </c>
      <c r="C43" s="346">
        <v>1203</v>
      </c>
      <c r="D43" s="343">
        <v>1870</v>
      </c>
      <c r="E43" s="346">
        <v>2323</v>
      </c>
      <c r="F43" s="343">
        <v>3379</v>
      </c>
      <c r="G43" s="346">
        <v>231</v>
      </c>
      <c r="H43" s="343">
        <v>459</v>
      </c>
      <c r="I43" s="347">
        <v>340</v>
      </c>
      <c r="J43" s="345">
        <v>565</v>
      </c>
      <c r="K43" s="346">
        <v>144</v>
      </c>
      <c r="L43" s="343">
        <v>4314</v>
      </c>
      <c r="M43" s="346">
        <v>989</v>
      </c>
      <c r="N43" s="343">
        <v>9993</v>
      </c>
      <c r="O43" s="346">
        <v>0</v>
      </c>
      <c r="P43" s="343">
        <v>505</v>
      </c>
      <c r="Q43" s="341">
        <v>863</v>
      </c>
      <c r="R43" s="342">
        <v>1371</v>
      </c>
      <c r="S43" s="342">
        <v>803</v>
      </c>
      <c r="T43" s="343">
        <v>1379</v>
      </c>
      <c r="U43" s="358"/>
      <c r="V43" s="358"/>
      <c r="W43" s="358"/>
      <c r="X43" s="358"/>
      <c r="Y43" s="358"/>
      <c r="Z43" s="358"/>
      <c r="AA43" s="358"/>
      <c r="AB43" s="358"/>
      <c r="AC43" s="358"/>
      <c r="AD43" s="358"/>
      <c r="AK43" s="61"/>
      <c r="AL43" s="61"/>
      <c r="AM43" s="61"/>
      <c r="AN43" s="61"/>
    </row>
    <row r="44" spans="1:40" ht="21.75" customHeight="1">
      <c r="B44" s="358"/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60"/>
      <c r="Q44" s="358"/>
      <c r="R44" s="358"/>
      <c r="S44" s="358"/>
      <c r="T44" s="358"/>
      <c r="U44" s="358"/>
      <c r="V44" s="358"/>
      <c r="W44" s="358"/>
      <c r="X44" s="358"/>
      <c r="Y44" s="358"/>
      <c r="Z44" s="358"/>
      <c r="AA44" s="358"/>
      <c r="AB44" s="358"/>
      <c r="AC44" s="358"/>
      <c r="AD44" s="358"/>
      <c r="AK44" s="61"/>
      <c r="AL44" s="61"/>
      <c r="AM44" s="61"/>
      <c r="AN44" s="61"/>
    </row>
    <row r="45" spans="1:40" ht="29.25">
      <c r="B45" s="361" t="s">
        <v>525</v>
      </c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K45" s="61"/>
      <c r="AL45" s="61"/>
      <c r="AM45" s="61"/>
      <c r="AN45" s="61"/>
    </row>
    <row r="46" spans="1:40" ht="29.25">
      <c r="B46" s="361" t="s">
        <v>526</v>
      </c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358"/>
      <c r="N46" s="358"/>
      <c r="O46" s="358"/>
      <c r="P46" s="353"/>
      <c r="Q46" s="358"/>
      <c r="R46" s="358"/>
      <c r="S46" s="358"/>
      <c r="T46" s="358"/>
      <c r="U46" s="358"/>
      <c r="V46" s="358"/>
      <c r="W46" s="358"/>
      <c r="X46" s="358"/>
      <c r="Y46" s="358"/>
      <c r="Z46" s="358"/>
      <c r="AA46" s="358"/>
      <c r="AB46" s="358"/>
      <c r="AC46" s="358"/>
      <c r="AD46" s="358"/>
      <c r="AK46" s="61"/>
      <c r="AL46" s="61"/>
      <c r="AM46" s="61"/>
      <c r="AN46" s="61"/>
    </row>
    <row r="47" spans="1:40" ht="18">
      <c r="P47" s="68"/>
      <c r="AK47" s="61"/>
      <c r="AL47" s="61"/>
      <c r="AM47" s="61"/>
      <c r="AN47" s="61"/>
    </row>
    <row r="48" spans="1:40" ht="18">
      <c r="P48" s="68"/>
      <c r="AH48" s="61"/>
      <c r="AI48" s="61"/>
      <c r="AJ48" s="61"/>
      <c r="AK48" s="61"/>
      <c r="AL48" s="61"/>
      <c r="AM48" s="61"/>
      <c r="AN48" s="61"/>
    </row>
    <row r="49" spans="3:40" ht="18">
      <c r="P49" s="68"/>
      <c r="AH49" s="61"/>
      <c r="AI49" s="61"/>
      <c r="AJ49" s="61"/>
      <c r="AK49" s="61"/>
      <c r="AL49" s="61"/>
      <c r="AM49" s="61"/>
      <c r="AN49" s="61"/>
    </row>
    <row r="50" spans="3:40" ht="18">
      <c r="O50" s="69"/>
      <c r="P50" s="70"/>
      <c r="AJ50" s="8"/>
      <c r="AK50" s="8"/>
    </row>
    <row r="51" spans="3:40" ht="18">
      <c r="O51" s="69"/>
      <c r="P51" s="70"/>
      <c r="AJ51" s="8"/>
      <c r="AK51" s="8"/>
    </row>
    <row r="52" spans="3:40" ht="18">
      <c r="O52" s="69"/>
      <c r="P52" s="71"/>
    </row>
    <row r="53" spans="3:40" ht="18">
      <c r="C53" s="2" t="s">
        <v>142</v>
      </c>
      <c r="D53" s="7">
        <f>F21</f>
        <v>4818</v>
      </c>
      <c r="O53" s="69"/>
      <c r="P53" s="71"/>
    </row>
    <row r="54" spans="3:40" ht="18">
      <c r="C54" s="2" t="s">
        <v>143</v>
      </c>
      <c r="D54" s="7">
        <f>J21</f>
        <v>1</v>
      </c>
      <c r="O54" s="69"/>
      <c r="P54" s="71"/>
    </row>
    <row r="55" spans="3:40" ht="18">
      <c r="C55" s="2" t="s">
        <v>144</v>
      </c>
      <c r="D55" s="7">
        <f>N21</f>
        <v>464</v>
      </c>
      <c r="O55" s="69"/>
      <c r="P55" s="71"/>
    </row>
    <row r="56" spans="3:40" ht="18">
      <c r="C56" s="2" t="s">
        <v>102</v>
      </c>
      <c r="D56" s="18">
        <f>P21</f>
        <v>485</v>
      </c>
      <c r="O56" s="69"/>
      <c r="P56" s="71"/>
    </row>
    <row r="57" spans="3:40" ht="18">
      <c r="C57" s="2" t="s">
        <v>145</v>
      </c>
      <c r="D57" s="7">
        <f>T21</f>
        <v>170</v>
      </c>
      <c r="O57" s="69"/>
      <c r="P57" s="71"/>
      <c r="R57" s="3"/>
      <c r="S57" s="3"/>
      <c r="T57" s="3"/>
      <c r="U57" s="3"/>
      <c r="V57" s="3"/>
      <c r="W57" s="3"/>
      <c r="X57" s="3"/>
      <c r="AI57" s="7"/>
      <c r="AJ57" s="7"/>
    </row>
    <row r="58" spans="3:40" ht="18">
      <c r="C58" s="2" t="s">
        <v>146</v>
      </c>
      <c r="D58" s="7">
        <f>V21</f>
        <v>5</v>
      </c>
      <c r="O58" s="69"/>
      <c r="P58" s="71"/>
      <c r="R58" s="3"/>
      <c r="S58" s="3"/>
      <c r="T58" s="3"/>
      <c r="U58" s="3"/>
      <c r="V58" s="3"/>
      <c r="W58" s="3"/>
      <c r="X58" s="3"/>
      <c r="AI58" s="7"/>
      <c r="AJ58" s="7"/>
    </row>
    <row r="59" spans="3:40" ht="18">
      <c r="C59" s="2" t="s">
        <v>147</v>
      </c>
      <c r="D59" s="7">
        <f>X21</f>
        <v>171</v>
      </c>
      <c r="E59" s="68"/>
      <c r="F59" s="68"/>
      <c r="G59" s="68"/>
      <c r="H59" s="68"/>
      <c r="N59" s="3"/>
      <c r="O59" s="69"/>
      <c r="P59" s="71"/>
      <c r="Q59" s="3"/>
      <c r="R59" s="6"/>
      <c r="S59" s="6"/>
      <c r="T59" s="6"/>
      <c r="U59" s="6"/>
      <c r="V59" s="6"/>
      <c r="W59" s="6"/>
      <c r="X59" s="6"/>
      <c r="AI59" s="7"/>
      <c r="AJ59" s="7"/>
    </row>
    <row r="60" spans="3:40" ht="18">
      <c r="C60" s="2" t="s">
        <v>148</v>
      </c>
      <c r="D60" s="7">
        <f>Z21</f>
        <v>665</v>
      </c>
      <c r="E60" s="68"/>
      <c r="F60" s="68"/>
      <c r="G60" s="68"/>
      <c r="H60" s="68"/>
      <c r="K60" s="3"/>
      <c r="L60" s="3"/>
      <c r="M60" s="3"/>
      <c r="N60" s="3"/>
      <c r="O60" s="69"/>
      <c r="P60" s="71"/>
      <c r="Q60" s="3"/>
      <c r="R60" s="6"/>
      <c r="S60" s="6"/>
      <c r="T60" s="6"/>
      <c r="U60" s="6"/>
      <c r="V60" s="6"/>
      <c r="W60" s="6"/>
      <c r="X60" s="6"/>
      <c r="AI60" s="7"/>
      <c r="AJ60" s="7"/>
    </row>
    <row r="61" spans="3:40" ht="18">
      <c r="C61" s="2" t="s">
        <v>149</v>
      </c>
      <c r="D61" s="7">
        <f>AB21</f>
        <v>225</v>
      </c>
      <c r="E61" s="61"/>
      <c r="F61" s="61"/>
      <c r="G61" s="61"/>
      <c r="H61" s="61"/>
      <c r="K61" s="6"/>
      <c r="L61" s="6"/>
      <c r="M61" s="6"/>
      <c r="N61" s="6"/>
      <c r="O61" s="69"/>
      <c r="P61" s="71"/>
      <c r="Q61" s="6"/>
      <c r="R61" s="6"/>
      <c r="S61" s="6"/>
      <c r="T61" s="6"/>
      <c r="U61" s="6"/>
      <c r="V61" s="6"/>
      <c r="W61" s="6"/>
      <c r="X61" s="6"/>
      <c r="AI61" s="7"/>
      <c r="AJ61" s="7"/>
    </row>
    <row r="62" spans="3:40" ht="18">
      <c r="C62" s="2" t="s">
        <v>50</v>
      </c>
      <c r="D62" s="7">
        <f>AD21</f>
        <v>16</v>
      </c>
      <c r="E62" s="61"/>
      <c r="F62" s="61"/>
      <c r="G62" s="61"/>
      <c r="H62" s="61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AI62" s="7"/>
      <c r="AJ62" s="7"/>
    </row>
    <row r="63" spans="3:40" ht="18">
      <c r="C63" s="2" t="s">
        <v>310</v>
      </c>
      <c r="D63" s="7">
        <f>D43</f>
        <v>1870</v>
      </c>
      <c r="E63" s="61"/>
      <c r="F63" s="61"/>
      <c r="G63" s="61"/>
      <c r="H63" s="61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AI63" s="7"/>
      <c r="AJ63" s="7"/>
    </row>
    <row r="64" spans="3:40" ht="18">
      <c r="C64" s="2" t="s">
        <v>311</v>
      </c>
      <c r="D64" s="7">
        <f>F43</f>
        <v>3379</v>
      </c>
      <c r="E64" s="61"/>
      <c r="F64" s="61"/>
      <c r="G64" s="61"/>
      <c r="H64" s="61"/>
      <c r="I64" s="61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AI64" s="7"/>
      <c r="AJ64" s="7"/>
    </row>
    <row r="65" spans="2:36" ht="18">
      <c r="C65" s="58" t="s">
        <v>308</v>
      </c>
      <c r="D65" s="7">
        <f>H43</f>
        <v>459</v>
      </c>
      <c r="E65" s="61"/>
      <c r="F65" s="61"/>
      <c r="G65" s="61"/>
      <c r="H65" s="61"/>
      <c r="I65" s="61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AI65" s="7"/>
      <c r="AJ65" s="7"/>
    </row>
    <row r="66" spans="2:36" ht="18">
      <c r="C66" s="2" t="s">
        <v>150</v>
      </c>
      <c r="D66" s="7">
        <f>J43</f>
        <v>565</v>
      </c>
      <c r="E66" s="61"/>
      <c r="F66" s="61"/>
      <c r="G66" s="61"/>
      <c r="H66" s="61"/>
      <c r="I66" s="61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AI66" s="7"/>
      <c r="AJ66" s="7"/>
    </row>
    <row r="67" spans="2:36" ht="18">
      <c r="C67" s="2" t="s">
        <v>134</v>
      </c>
      <c r="D67" s="7">
        <f>L43</f>
        <v>4314</v>
      </c>
      <c r="E67" s="61"/>
      <c r="F67" s="61"/>
      <c r="G67" s="61"/>
      <c r="H67" s="61"/>
      <c r="I67" s="61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2:36" ht="18">
      <c r="C68" s="2" t="s">
        <v>151</v>
      </c>
      <c r="D68" s="7">
        <f>N43</f>
        <v>9993</v>
      </c>
      <c r="E68" s="61"/>
      <c r="F68" s="61"/>
      <c r="G68" s="61"/>
      <c r="H68" s="61"/>
      <c r="I68" s="61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2:36" ht="18">
      <c r="C69" s="2" t="s">
        <v>140</v>
      </c>
      <c r="D69" s="7">
        <f>P43</f>
        <v>505</v>
      </c>
      <c r="E69" s="61"/>
      <c r="F69" s="61"/>
      <c r="G69" s="61"/>
      <c r="H69" s="61"/>
      <c r="I69" s="61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2:36" ht="18">
      <c r="B70" s="69"/>
      <c r="C70" s="2" t="s">
        <v>345</v>
      </c>
      <c r="D70" s="7">
        <f>T43</f>
        <v>1379</v>
      </c>
      <c r="E70" s="61"/>
      <c r="F70" s="61"/>
      <c r="G70" s="61"/>
      <c r="H70" s="61"/>
      <c r="I70" s="61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2:36" ht="18">
      <c r="B71" s="69"/>
      <c r="C71" s="61"/>
      <c r="D71" s="61"/>
      <c r="E71" s="61"/>
      <c r="F71" s="61"/>
      <c r="G71" s="61"/>
      <c r="H71" s="61"/>
      <c r="I71" s="61"/>
      <c r="J71" s="6"/>
      <c r="K71" s="6"/>
      <c r="L71" s="6"/>
      <c r="M71" s="6"/>
      <c r="N71" s="6"/>
      <c r="O71" s="6"/>
      <c r="P71" s="6"/>
      <c r="Q71" s="6"/>
    </row>
    <row r="72" spans="2:36" ht="18">
      <c r="C72" s="61"/>
      <c r="D72" s="61"/>
      <c r="E72" s="61"/>
      <c r="F72" s="61"/>
      <c r="G72" s="61"/>
      <c r="H72" s="61"/>
      <c r="I72" s="61"/>
      <c r="J72" s="6"/>
      <c r="K72" s="6"/>
      <c r="L72" s="6"/>
      <c r="M72" s="6"/>
      <c r="N72" s="6"/>
      <c r="O72" s="6"/>
      <c r="P72" s="6"/>
      <c r="Q72" s="6"/>
    </row>
    <row r="82" spans="3:4">
      <c r="C82" s="5"/>
    </row>
    <row r="83" spans="3:4">
      <c r="C83" s="4"/>
    </row>
    <row r="84" spans="3:4">
      <c r="D84" s="3"/>
    </row>
    <row r="85" spans="3:4">
      <c r="D85" s="72"/>
    </row>
    <row r="86" spans="3:4">
      <c r="D86" s="72"/>
    </row>
    <row r="125" spans="3:4">
      <c r="C125" s="2">
        <v>9590</v>
      </c>
      <c r="D125" s="2">
        <f>9*140</f>
        <v>1260</v>
      </c>
    </row>
    <row r="126" spans="3:4">
      <c r="C126" s="2">
        <v>9590</v>
      </c>
      <c r="D126" s="2">
        <v>1260</v>
      </c>
    </row>
    <row r="127" spans="3:4">
      <c r="C127" s="2">
        <v>9590</v>
      </c>
      <c r="D127" s="2">
        <v>1260</v>
      </c>
    </row>
    <row r="128" spans="3:4">
      <c r="C128" s="2">
        <f>+C125+C126+C127</f>
        <v>28770</v>
      </c>
      <c r="D128" s="2">
        <f>+D125+D126+D127</f>
        <v>3780</v>
      </c>
    </row>
    <row r="129" spans="3:4">
      <c r="C129" s="2">
        <f>+C128+D128</f>
        <v>32550</v>
      </c>
      <c r="D129" s="2">
        <f>+C129-5500</f>
        <v>27050</v>
      </c>
    </row>
  </sheetData>
  <mergeCells count="51">
    <mergeCell ref="Q26:T27"/>
    <mergeCell ref="E26:F27"/>
    <mergeCell ref="Y6:Z6"/>
    <mergeCell ref="AA6:AB6"/>
    <mergeCell ref="I6:J6"/>
    <mergeCell ref="K6:L6"/>
    <mergeCell ref="I28:J28"/>
    <mergeCell ref="K28:L28"/>
    <mergeCell ref="M28:N28"/>
    <mergeCell ref="O28:P28"/>
    <mergeCell ref="AC6:AD6"/>
    <mergeCell ref="Q25:T25"/>
    <mergeCell ref="M6:N6"/>
    <mergeCell ref="O6:P6"/>
    <mergeCell ref="Q6:R6"/>
    <mergeCell ref="S6:T6"/>
    <mergeCell ref="U6:V6"/>
    <mergeCell ref="W6:X6"/>
    <mergeCell ref="Q28:R28"/>
    <mergeCell ref="S28:T28"/>
    <mergeCell ref="M26:N27"/>
    <mergeCell ref="O26:P27"/>
    <mergeCell ref="C25:D25"/>
    <mergeCell ref="E25:F25"/>
    <mergeCell ref="G25:H25"/>
    <mergeCell ref="K25:L25"/>
    <mergeCell ref="M25:N25"/>
    <mergeCell ref="AC4:AD5"/>
    <mergeCell ref="O4:P5"/>
    <mergeCell ref="Q4:T5"/>
    <mergeCell ref="C6:D6"/>
    <mergeCell ref="E6:F6"/>
    <mergeCell ref="G6:H6"/>
    <mergeCell ref="U4:V5"/>
    <mergeCell ref="W4:X5"/>
    <mergeCell ref="A2:A40"/>
    <mergeCell ref="B4:B9"/>
    <mergeCell ref="C4:F5"/>
    <mergeCell ref="G4:J5"/>
    <mergeCell ref="K4:N5"/>
    <mergeCell ref="G26:H27"/>
    <mergeCell ref="I26:J27"/>
    <mergeCell ref="K26:L27"/>
    <mergeCell ref="B2:AD3"/>
    <mergeCell ref="C28:D28"/>
    <mergeCell ref="E28:F28"/>
    <mergeCell ref="G28:H28"/>
    <mergeCell ref="B26:B31"/>
    <mergeCell ref="C26:D27"/>
    <mergeCell ref="Y4:Z5"/>
    <mergeCell ref="AA4:A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3" orientation="landscape" r:id="rId1"/>
  <headerFooter>
    <oddHeader>&amp;R&amp;24Příloha č. 6b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8:I18"/>
  <sheetViews>
    <sheetView workbookViewId="0">
      <selection sqref="A1:B1"/>
    </sheetView>
  </sheetViews>
  <sheetFormatPr defaultRowHeight="15"/>
  <sheetData>
    <row r="18" spans="1:9" ht="36">
      <c r="A18" s="614" t="s">
        <v>85</v>
      </c>
      <c r="B18" s="614"/>
      <c r="C18" s="614"/>
      <c r="D18" s="614"/>
      <c r="E18" s="614"/>
      <c r="F18" s="614"/>
      <c r="G18" s="614"/>
      <c r="H18" s="614"/>
      <c r="I18" s="614"/>
    </row>
  </sheetData>
  <mergeCells count="1">
    <mergeCell ref="A18:I18"/>
  </mergeCells>
  <pageMargins left="0.7" right="0.7" top="0.78740157499999996" bottom="0.78740157499999996" header="0.3" footer="0.3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20"/>
  <sheetViews>
    <sheetView view="pageBreakPreview" zoomScale="70" zoomScaleNormal="90" zoomScaleSheetLayoutView="70" workbookViewId="0">
      <selection sqref="A1:AB1"/>
    </sheetView>
  </sheetViews>
  <sheetFormatPr defaultRowHeight="15"/>
  <cols>
    <col min="1" max="1" width="36" customWidth="1"/>
    <col min="2" max="2" width="28.5703125" customWidth="1"/>
  </cols>
  <sheetData>
    <row r="1" spans="1:2" ht="84" customHeight="1" thickBot="1">
      <c r="A1" s="660" t="s">
        <v>423</v>
      </c>
      <c r="B1" s="662"/>
    </row>
    <row r="2" spans="1:2" ht="15.6" customHeight="1">
      <c r="A2" s="362"/>
      <c r="B2" s="820" t="s">
        <v>187</v>
      </c>
    </row>
    <row r="3" spans="1:2" ht="15.75">
      <c r="A3" s="363" t="s">
        <v>188</v>
      </c>
      <c r="B3" s="821"/>
    </row>
    <row r="4" spans="1:2" ht="14.45" customHeight="1" thickBot="1">
      <c r="A4" s="364"/>
      <c r="B4" s="822"/>
    </row>
    <row r="5" spans="1:2" ht="18.95" customHeight="1">
      <c r="A5" s="365" t="s">
        <v>189</v>
      </c>
      <c r="B5" s="366">
        <v>1587480271</v>
      </c>
    </row>
    <row r="6" spans="1:2" ht="18.95" customHeight="1">
      <c r="A6" s="367" t="s">
        <v>190</v>
      </c>
      <c r="B6" s="368">
        <v>674536652</v>
      </c>
    </row>
    <row r="7" spans="1:2" ht="18.95" customHeight="1">
      <c r="A7" s="367" t="s">
        <v>191</v>
      </c>
      <c r="B7" s="368">
        <v>492170891</v>
      </c>
    </row>
    <row r="8" spans="1:2" ht="18.95" customHeight="1">
      <c r="A8" s="367" t="s">
        <v>192</v>
      </c>
      <c r="B8" s="368">
        <v>166130339</v>
      </c>
    </row>
    <row r="9" spans="1:2" ht="18.95" customHeight="1">
      <c r="A9" s="367" t="s">
        <v>193</v>
      </c>
      <c r="B9" s="368">
        <v>96756733</v>
      </c>
    </row>
    <row r="10" spans="1:2" ht="18.95" customHeight="1">
      <c r="A10" s="367" t="s">
        <v>194</v>
      </c>
      <c r="B10" s="368">
        <v>380889134</v>
      </c>
    </row>
    <row r="11" spans="1:2" ht="18.95" customHeight="1">
      <c r="A11" s="367" t="s">
        <v>195</v>
      </c>
      <c r="B11" s="368">
        <v>1180014791</v>
      </c>
    </row>
    <row r="12" spans="1:2" ht="18.95" customHeight="1">
      <c r="A12" s="367" t="s">
        <v>196</v>
      </c>
      <c r="B12" s="368">
        <v>1131417840</v>
      </c>
    </row>
    <row r="13" spans="1:2" ht="18.95" customHeight="1">
      <c r="A13" s="367" t="s">
        <v>197</v>
      </c>
      <c r="B13" s="368">
        <v>397307575</v>
      </c>
    </row>
    <row r="14" spans="1:2" ht="18.95" customHeight="1">
      <c r="A14" s="367" t="s">
        <v>198</v>
      </c>
      <c r="B14" s="368">
        <v>380105100</v>
      </c>
    </row>
    <row r="15" spans="1:2" ht="18.95" customHeight="1">
      <c r="A15" s="367" t="s">
        <v>199</v>
      </c>
      <c r="B15" s="368">
        <v>1890092622</v>
      </c>
    </row>
    <row r="16" spans="1:2" ht="18.95" customHeight="1">
      <c r="A16" s="367" t="s">
        <v>200</v>
      </c>
      <c r="B16" s="368">
        <v>560635623</v>
      </c>
    </row>
    <row r="17" spans="1:2" ht="18.95" customHeight="1">
      <c r="A17" s="367" t="s">
        <v>201</v>
      </c>
      <c r="B17" s="368">
        <v>681526248</v>
      </c>
    </row>
    <row r="18" spans="1:2" ht="18.95" customHeight="1" thickBot="1">
      <c r="A18" s="367" t="s">
        <v>202</v>
      </c>
      <c r="B18" s="368">
        <v>392388997</v>
      </c>
    </row>
    <row r="19" spans="1:2" ht="18.95" customHeight="1" thickBot="1">
      <c r="A19" s="369" t="s">
        <v>203</v>
      </c>
      <c r="B19" s="370">
        <v>10011452816</v>
      </c>
    </row>
    <row r="20" spans="1:2" ht="15.75">
      <c r="A20" s="371" t="s">
        <v>349</v>
      </c>
      <c r="B20" s="372"/>
    </row>
  </sheetData>
  <mergeCells count="2">
    <mergeCell ref="A1:B1"/>
    <mergeCell ref="B2:B4"/>
  </mergeCells>
  <pageMargins left="0.70866141732283472" right="0.70866141732283472" top="0.78740157480314965" bottom="0.78740157480314965" header="0.31496062992125984" footer="0.31496062992125984"/>
  <pageSetup paperSize="9" orientation="portrait" horizontalDpi="4294967295" r:id="rId1"/>
  <headerFooter>
    <oddHeader>&amp;RPříloha č. 7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F3FC-8492-484B-9481-710654A1593D}">
  <dimension ref="A1:D18"/>
  <sheetViews>
    <sheetView view="pageBreakPreview" zoomScale="70" zoomScaleNormal="70" zoomScaleSheetLayoutView="70" workbookViewId="0">
      <selection sqref="A1:AB1"/>
    </sheetView>
  </sheetViews>
  <sheetFormatPr defaultRowHeight="15"/>
  <cols>
    <col min="1" max="1" width="30.7109375" customWidth="1"/>
    <col min="2" max="2" width="13.7109375" customWidth="1"/>
    <col min="3" max="3" width="35.140625" customWidth="1"/>
  </cols>
  <sheetData>
    <row r="1" spans="1:4" ht="66.75" customHeight="1" thickBot="1">
      <c r="A1" s="823" t="s">
        <v>416</v>
      </c>
      <c r="B1" s="824"/>
      <c r="C1" s="825"/>
    </row>
    <row r="2" spans="1:4" ht="63.75" thickBot="1">
      <c r="A2" s="373" t="s">
        <v>188</v>
      </c>
      <c r="B2" s="374" t="s">
        <v>424</v>
      </c>
      <c r="C2" s="375" t="s">
        <v>187</v>
      </c>
    </row>
    <row r="3" spans="1:4" ht="23.25" customHeight="1">
      <c r="A3" s="376" t="s">
        <v>189</v>
      </c>
      <c r="B3" s="377">
        <v>143</v>
      </c>
      <c r="C3" s="378">
        <v>9335411.1999999993</v>
      </c>
      <c r="D3" s="74"/>
    </row>
    <row r="4" spans="1:4" ht="23.25" customHeight="1">
      <c r="A4" s="379" t="s">
        <v>190</v>
      </c>
      <c r="B4" s="377">
        <v>69</v>
      </c>
      <c r="C4" s="380">
        <v>7103748.5999999996</v>
      </c>
      <c r="D4" s="74"/>
    </row>
    <row r="5" spans="1:4" ht="23.25" customHeight="1">
      <c r="A5" s="379" t="s">
        <v>191</v>
      </c>
      <c r="B5" s="377">
        <v>187</v>
      </c>
      <c r="C5" s="380">
        <v>8202963.7999999998</v>
      </c>
      <c r="D5" s="74"/>
    </row>
    <row r="6" spans="1:4" ht="23.25" customHeight="1">
      <c r="A6" s="379" t="s">
        <v>192</v>
      </c>
      <c r="B6" s="377">
        <v>117</v>
      </c>
      <c r="C6" s="380">
        <v>9112109.8300000001</v>
      </c>
      <c r="D6" s="74"/>
    </row>
    <row r="7" spans="1:4" ht="23.25" customHeight="1">
      <c r="A7" s="379" t="s">
        <v>193</v>
      </c>
      <c r="B7" s="377">
        <v>21</v>
      </c>
      <c r="C7" s="380">
        <v>748295.8</v>
      </c>
      <c r="D7" s="74"/>
    </row>
    <row r="8" spans="1:4" ht="23.25" customHeight="1">
      <c r="A8" s="379" t="s">
        <v>194</v>
      </c>
      <c r="B8" s="377">
        <v>23</v>
      </c>
      <c r="C8" s="380">
        <v>462575.7</v>
      </c>
      <c r="D8" s="74"/>
    </row>
    <row r="9" spans="1:4" ht="23.25" customHeight="1">
      <c r="A9" s="379" t="s">
        <v>195</v>
      </c>
      <c r="B9" s="377">
        <v>78</v>
      </c>
      <c r="C9" s="380">
        <v>3406516</v>
      </c>
      <c r="D9" s="74"/>
    </row>
    <row r="10" spans="1:4" ht="23.25" customHeight="1">
      <c r="A10" s="379" t="s">
        <v>196</v>
      </c>
      <c r="B10" s="377">
        <v>145</v>
      </c>
      <c r="C10" s="380">
        <v>10922677.199999999</v>
      </c>
      <c r="D10" s="74"/>
    </row>
    <row r="11" spans="1:4" ht="23.25" customHeight="1">
      <c r="A11" s="379" t="s">
        <v>197</v>
      </c>
      <c r="B11" s="377">
        <v>157</v>
      </c>
      <c r="C11" s="380">
        <v>16622554.1</v>
      </c>
      <c r="D11" s="74"/>
    </row>
    <row r="12" spans="1:4" ht="23.25" customHeight="1">
      <c r="A12" s="379" t="s">
        <v>198</v>
      </c>
      <c r="B12" s="377">
        <v>51</v>
      </c>
      <c r="C12" s="380">
        <v>4180866.8899999997</v>
      </c>
      <c r="D12" s="74"/>
    </row>
    <row r="13" spans="1:4" ht="23.25" customHeight="1">
      <c r="A13" s="379" t="s">
        <v>209</v>
      </c>
      <c r="B13" s="377">
        <v>699</v>
      </c>
      <c r="C13" s="380">
        <v>38841706.119999997</v>
      </c>
      <c r="D13" s="74"/>
    </row>
    <row r="14" spans="1:4" ht="23.25" customHeight="1">
      <c r="A14" s="379" t="s">
        <v>200</v>
      </c>
      <c r="B14" s="377">
        <v>210</v>
      </c>
      <c r="C14" s="380">
        <v>16923133.5</v>
      </c>
      <c r="D14" s="74"/>
    </row>
    <row r="15" spans="1:4" ht="23.25" customHeight="1">
      <c r="A15" s="379" t="s">
        <v>201</v>
      </c>
      <c r="B15" s="377">
        <v>709</v>
      </c>
      <c r="C15" s="380">
        <v>46737808.019999996</v>
      </c>
      <c r="D15" s="74"/>
    </row>
    <row r="16" spans="1:4" ht="23.25" customHeight="1" thickBot="1">
      <c r="A16" s="379" t="s">
        <v>202</v>
      </c>
      <c r="B16" s="377">
        <v>59</v>
      </c>
      <c r="C16" s="380">
        <v>5945171.7000000002</v>
      </c>
      <c r="D16" s="74"/>
    </row>
    <row r="17" spans="1:4" ht="23.25" customHeight="1" thickBot="1">
      <c r="A17" s="381" t="s">
        <v>203</v>
      </c>
      <c r="B17" s="382">
        <f>SUM(B3:B16)</f>
        <v>2668</v>
      </c>
      <c r="C17" s="383">
        <f>SUM(C3:C16)</f>
        <v>178545538.45999998</v>
      </c>
      <c r="D17" s="75"/>
    </row>
    <row r="18" spans="1:4" ht="23.25" customHeight="1">
      <c r="A18" s="826" t="s">
        <v>381</v>
      </c>
      <c r="B18" s="826"/>
      <c r="C18" s="826"/>
    </row>
  </sheetData>
  <mergeCells count="2">
    <mergeCell ref="A1:C1"/>
    <mergeCell ref="A18:C18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&amp;L
&amp;RPříloha č. 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E18"/>
  <sheetViews>
    <sheetView view="pageBreakPreview" zoomScale="70" zoomScaleNormal="80" zoomScaleSheetLayoutView="70" workbookViewId="0">
      <selection sqref="A1:AB1"/>
    </sheetView>
  </sheetViews>
  <sheetFormatPr defaultRowHeight="15"/>
  <cols>
    <col min="1" max="1" width="32.7109375" customWidth="1"/>
    <col min="2" max="5" width="16.85546875" customWidth="1"/>
  </cols>
  <sheetData>
    <row r="1" spans="1:5" ht="81" customHeight="1" thickBot="1">
      <c r="A1" s="660" t="s">
        <v>418</v>
      </c>
      <c r="B1" s="661"/>
      <c r="C1" s="661"/>
      <c r="D1" s="661"/>
      <c r="E1" s="662"/>
    </row>
    <row r="2" spans="1:5" ht="49.5" customHeight="1" thickBot="1">
      <c r="A2" s="384" t="s">
        <v>110</v>
      </c>
      <c r="B2" s="385" t="s">
        <v>320</v>
      </c>
      <c r="C2" s="385" t="s">
        <v>321</v>
      </c>
      <c r="D2" s="385" t="s">
        <v>322</v>
      </c>
      <c r="E2" s="385" t="s">
        <v>239</v>
      </c>
    </row>
    <row r="3" spans="1:5" ht="20.25" customHeight="1">
      <c r="A3" s="386" t="s">
        <v>111</v>
      </c>
      <c r="B3" s="387">
        <v>22</v>
      </c>
      <c r="C3" s="388">
        <v>44</v>
      </c>
      <c r="D3" s="388">
        <v>9</v>
      </c>
      <c r="E3" s="389">
        <v>75</v>
      </c>
    </row>
    <row r="4" spans="1:5" ht="20.25" customHeight="1">
      <c r="A4" s="390" t="s">
        <v>189</v>
      </c>
      <c r="B4" s="391">
        <v>24</v>
      </c>
      <c r="C4" s="392">
        <v>66</v>
      </c>
      <c r="D4" s="392">
        <v>9</v>
      </c>
      <c r="E4" s="393">
        <v>99</v>
      </c>
    </row>
    <row r="5" spans="1:5" ht="20.25" customHeight="1">
      <c r="A5" s="390" t="s">
        <v>313</v>
      </c>
      <c r="B5" s="391">
        <v>5</v>
      </c>
      <c r="C5" s="392">
        <v>23</v>
      </c>
      <c r="D5" s="392">
        <v>1</v>
      </c>
      <c r="E5" s="393">
        <v>29</v>
      </c>
    </row>
    <row r="6" spans="1:5" ht="20.25" customHeight="1">
      <c r="A6" s="390" t="s">
        <v>314</v>
      </c>
      <c r="B6" s="391">
        <v>12</v>
      </c>
      <c r="C6" s="392">
        <v>21</v>
      </c>
      <c r="D6" s="392">
        <v>2</v>
      </c>
      <c r="E6" s="393">
        <v>35</v>
      </c>
    </row>
    <row r="7" spans="1:5" ht="20.25" customHeight="1">
      <c r="A7" s="390" t="s">
        <v>315</v>
      </c>
      <c r="B7" s="391">
        <v>3</v>
      </c>
      <c r="C7" s="392">
        <v>6</v>
      </c>
      <c r="D7" s="392">
        <v>0</v>
      </c>
      <c r="E7" s="393">
        <v>9</v>
      </c>
    </row>
    <row r="8" spans="1:5" ht="20.25" customHeight="1">
      <c r="A8" s="390" t="s">
        <v>316</v>
      </c>
      <c r="B8" s="391">
        <v>10</v>
      </c>
      <c r="C8" s="392">
        <v>16</v>
      </c>
      <c r="D8" s="392">
        <v>0</v>
      </c>
      <c r="E8" s="393">
        <v>26</v>
      </c>
    </row>
    <row r="9" spans="1:5" ht="20.25" customHeight="1">
      <c r="A9" s="390" t="s">
        <v>317</v>
      </c>
      <c r="B9" s="391">
        <v>7</v>
      </c>
      <c r="C9" s="392">
        <v>42</v>
      </c>
      <c r="D9" s="392">
        <v>0</v>
      </c>
      <c r="E9" s="393">
        <v>49</v>
      </c>
    </row>
    <row r="10" spans="1:5" ht="20.25" customHeight="1">
      <c r="A10" s="390" t="s">
        <v>195</v>
      </c>
      <c r="B10" s="391">
        <v>9</v>
      </c>
      <c r="C10" s="392">
        <v>34</v>
      </c>
      <c r="D10" s="392">
        <v>5</v>
      </c>
      <c r="E10" s="393">
        <v>48</v>
      </c>
    </row>
    <row r="11" spans="1:5" ht="20.25" customHeight="1">
      <c r="A11" s="390" t="s">
        <v>196</v>
      </c>
      <c r="B11" s="391">
        <v>20</v>
      </c>
      <c r="C11" s="392">
        <v>68</v>
      </c>
      <c r="D11" s="392">
        <v>4</v>
      </c>
      <c r="E11" s="393">
        <v>92</v>
      </c>
    </row>
    <row r="12" spans="1:5" ht="20.25" customHeight="1">
      <c r="A12" s="390" t="s">
        <v>197</v>
      </c>
      <c r="B12" s="391">
        <v>6</v>
      </c>
      <c r="C12" s="392">
        <v>4</v>
      </c>
      <c r="D12" s="392">
        <v>0</v>
      </c>
      <c r="E12" s="393">
        <v>10</v>
      </c>
    </row>
    <row r="13" spans="1:5" ht="20.25" customHeight="1">
      <c r="A13" s="390" t="s">
        <v>198</v>
      </c>
      <c r="B13" s="391">
        <v>10</v>
      </c>
      <c r="C13" s="392">
        <v>14</v>
      </c>
      <c r="D13" s="392">
        <v>3</v>
      </c>
      <c r="E13" s="393">
        <v>27</v>
      </c>
    </row>
    <row r="14" spans="1:5" ht="20.25" customHeight="1">
      <c r="A14" s="390" t="s">
        <v>318</v>
      </c>
      <c r="B14" s="391">
        <v>21</v>
      </c>
      <c r="C14" s="392">
        <v>233</v>
      </c>
      <c r="D14" s="392">
        <v>65</v>
      </c>
      <c r="E14" s="393">
        <v>319</v>
      </c>
    </row>
    <row r="15" spans="1:5" ht="20.25" customHeight="1">
      <c r="A15" s="390" t="s">
        <v>200</v>
      </c>
      <c r="B15" s="391">
        <v>28</v>
      </c>
      <c r="C15" s="392">
        <v>55</v>
      </c>
      <c r="D15" s="392">
        <v>2</v>
      </c>
      <c r="E15" s="393">
        <v>85</v>
      </c>
    </row>
    <row r="16" spans="1:5" ht="20.25" customHeight="1">
      <c r="A16" s="390" t="s">
        <v>319</v>
      </c>
      <c r="B16" s="391">
        <v>12</v>
      </c>
      <c r="C16" s="392">
        <v>49</v>
      </c>
      <c r="D16" s="392">
        <v>2</v>
      </c>
      <c r="E16" s="393">
        <v>63</v>
      </c>
    </row>
    <row r="17" spans="1:5" ht="20.25" customHeight="1" thickBot="1">
      <c r="A17" s="390" t="s">
        <v>202</v>
      </c>
      <c r="B17" s="394">
        <v>7</v>
      </c>
      <c r="C17" s="392">
        <v>11</v>
      </c>
      <c r="D17" s="392">
        <v>1</v>
      </c>
      <c r="E17" s="395">
        <v>19</v>
      </c>
    </row>
    <row r="18" spans="1:5" ht="20.25" customHeight="1" thickBot="1">
      <c r="A18" s="396" t="s">
        <v>15</v>
      </c>
      <c r="B18" s="397">
        <v>196</v>
      </c>
      <c r="C18" s="397">
        <v>686</v>
      </c>
      <c r="D18" s="397">
        <v>103</v>
      </c>
      <c r="E18" s="398">
        <v>985</v>
      </c>
    </row>
  </sheetData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scale="87" orientation="portrait" horizontalDpi="4294967294" r:id="rId1"/>
  <headerFooter>
    <oddHeader>&amp;RPříloha č. 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C18"/>
  <sheetViews>
    <sheetView view="pageBreakPreview" zoomScale="80" zoomScaleNormal="80" zoomScaleSheetLayoutView="80" workbookViewId="0">
      <selection sqref="A1:AB1"/>
    </sheetView>
  </sheetViews>
  <sheetFormatPr defaultRowHeight="15"/>
  <cols>
    <col min="1" max="1" width="58" customWidth="1"/>
    <col min="2" max="3" width="13" bestFit="1" customWidth="1"/>
  </cols>
  <sheetData>
    <row r="1" spans="1:3" ht="63" customHeight="1" thickBot="1">
      <c r="A1" s="660" t="s">
        <v>419</v>
      </c>
      <c r="B1" s="661"/>
      <c r="C1" s="662"/>
    </row>
    <row r="2" spans="1:3" ht="33" customHeight="1">
      <c r="A2" s="399" t="s">
        <v>272</v>
      </c>
      <c r="B2" s="400" t="s">
        <v>364</v>
      </c>
      <c r="C2" s="401" t="s">
        <v>420</v>
      </c>
    </row>
    <row r="3" spans="1:3">
      <c r="A3" s="402" t="s">
        <v>273</v>
      </c>
      <c r="B3" s="403">
        <v>193</v>
      </c>
      <c r="C3" s="403">
        <v>202</v>
      </c>
    </row>
    <row r="4" spans="1:3">
      <c r="A4" s="402" t="s">
        <v>274</v>
      </c>
      <c r="B4" s="403">
        <v>37</v>
      </c>
      <c r="C4" s="403">
        <v>72</v>
      </c>
    </row>
    <row r="5" spans="1:3" ht="30">
      <c r="A5" s="402" t="s">
        <v>275</v>
      </c>
      <c r="B5" s="403">
        <v>0</v>
      </c>
      <c r="C5" s="403">
        <v>2</v>
      </c>
    </row>
    <row r="6" spans="1:3">
      <c r="A6" s="402" t="s">
        <v>276</v>
      </c>
      <c r="B6" s="403">
        <v>0</v>
      </c>
      <c r="C6" s="403">
        <v>9</v>
      </c>
    </row>
    <row r="7" spans="1:3" ht="15.75">
      <c r="A7" s="404" t="s">
        <v>71</v>
      </c>
      <c r="B7" s="405">
        <v>230</v>
      </c>
      <c r="C7" s="405">
        <v>285</v>
      </c>
    </row>
    <row r="8" spans="1:3">
      <c r="A8" s="402" t="s">
        <v>277</v>
      </c>
      <c r="B8" s="403">
        <v>32</v>
      </c>
      <c r="C8" s="403">
        <v>24</v>
      </c>
    </row>
    <row r="9" spans="1:3" ht="33" customHeight="1">
      <c r="A9" s="406" t="s">
        <v>278</v>
      </c>
      <c r="B9" s="407"/>
      <c r="C9" s="408"/>
    </row>
    <row r="10" spans="1:3">
      <c r="A10" s="402" t="s">
        <v>69</v>
      </c>
      <c r="B10" s="403">
        <v>461</v>
      </c>
      <c r="C10" s="403">
        <v>415</v>
      </c>
    </row>
    <row r="11" spans="1:3">
      <c r="A11" s="402" t="s">
        <v>279</v>
      </c>
      <c r="B11" s="403">
        <v>241</v>
      </c>
      <c r="C11" s="403">
        <v>230</v>
      </c>
    </row>
    <row r="12" spans="1:3">
      <c r="A12" s="402" t="s">
        <v>67</v>
      </c>
      <c r="B12" s="403">
        <v>45</v>
      </c>
      <c r="C12" s="403">
        <v>53</v>
      </c>
    </row>
    <row r="13" spans="1:3">
      <c r="A13" s="402" t="s">
        <v>280</v>
      </c>
      <c r="B13" s="403">
        <v>50</v>
      </c>
      <c r="C13" s="403">
        <v>7</v>
      </c>
    </row>
    <row r="14" spans="1:3" ht="15.75">
      <c r="A14" s="404" t="s">
        <v>71</v>
      </c>
      <c r="B14" s="405">
        <v>797</v>
      </c>
      <c r="C14" s="405">
        <v>705</v>
      </c>
    </row>
    <row r="15" spans="1:3">
      <c r="A15" s="402" t="s">
        <v>277</v>
      </c>
      <c r="B15" s="403">
        <v>91</v>
      </c>
      <c r="C15" s="403">
        <v>47</v>
      </c>
    </row>
    <row r="16" spans="1:3" ht="32.25" customHeight="1">
      <c r="A16" s="406" t="s">
        <v>281</v>
      </c>
      <c r="B16" s="407"/>
      <c r="C16" s="408"/>
    </row>
    <row r="17" spans="1:3">
      <c r="A17" s="402" t="s">
        <v>282</v>
      </c>
      <c r="B17" s="403">
        <v>94</v>
      </c>
      <c r="C17" s="403">
        <v>118</v>
      </c>
    </row>
    <row r="18" spans="1:3" ht="15.75" thickBot="1">
      <c r="A18" s="409" t="s">
        <v>277</v>
      </c>
      <c r="B18" s="410">
        <v>22</v>
      </c>
      <c r="C18" s="410">
        <v>18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&amp;RPříloha č. 10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8"/>
  <sheetViews>
    <sheetView view="pageBreakPreview" zoomScale="80" zoomScaleNormal="80" zoomScaleSheetLayoutView="80" workbookViewId="0">
      <selection sqref="A1:AB1"/>
    </sheetView>
  </sheetViews>
  <sheetFormatPr defaultRowHeight="15"/>
  <cols>
    <col min="1" max="1" width="40.7109375" customWidth="1"/>
    <col min="2" max="2" width="33.85546875" customWidth="1"/>
    <col min="3" max="3" width="19.85546875" customWidth="1"/>
  </cols>
  <sheetData>
    <row r="1" spans="1:4" ht="74.25" customHeight="1" thickBot="1">
      <c r="A1" s="660" t="s">
        <v>417</v>
      </c>
      <c r="B1" s="661"/>
      <c r="C1" s="662"/>
      <c r="D1" s="31"/>
    </row>
    <row r="2" spans="1:4" ht="71.25" customHeight="1">
      <c r="A2" s="411" t="s">
        <v>283</v>
      </c>
      <c r="B2" s="412" t="s">
        <v>290</v>
      </c>
      <c r="C2" s="413">
        <v>267</v>
      </c>
      <c r="D2" s="31"/>
    </row>
    <row r="3" spans="1:4" ht="71.25" customHeight="1">
      <c r="A3" s="414" t="s">
        <v>283</v>
      </c>
      <c r="B3" s="415" t="s">
        <v>291</v>
      </c>
      <c r="C3" s="416">
        <v>59</v>
      </c>
      <c r="D3" s="31"/>
    </row>
    <row r="4" spans="1:4" ht="71.25" customHeight="1">
      <c r="A4" s="414" t="s">
        <v>284</v>
      </c>
      <c r="B4" s="415" t="s">
        <v>292</v>
      </c>
      <c r="C4" s="416">
        <v>16</v>
      </c>
      <c r="D4" s="31"/>
    </row>
    <row r="5" spans="1:4" ht="71.25" customHeight="1">
      <c r="A5" s="414" t="s">
        <v>285</v>
      </c>
      <c r="B5" s="415" t="s">
        <v>286</v>
      </c>
      <c r="C5" s="416">
        <v>0</v>
      </c>
      <c r="D5" s="31"/>
    </row>
    <row r="6" spans="1:4" ht="71.25" customHeight="1">
      <c r="A6" s="414" t="s">
        <v>287</v>
      </c>
      <c r="B6" s="415" t="s">
        <v>288</v>
      </c>
      <c r="C6" s="416">
        <v>0</v>
      </c>
      <c r="D6" s="31"/>
    </row>
    <row r="7" spans="1:4" ht="71.25" customHeight="1" thickBot="1">
      <c r="A7" s="417" t="s">
        <v>289</v>
      </c>
      <c r="B7" s="418" t="s">
        <v>293</v>
      </c>
      <c r="C7" s="419">
        <v>11</v>
      </c>
      <c r="D7" s="31"/>
    </row>
    <row r="8" spans="1:4" ht="15.75" customHeight="1">
      <c r="D8" s="31"/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scale="59" orientation="portrait" horizontalDpi="4294967294" r:id="rId1"/>
  <headerFooter>
    <oddHeader>&amp;RPříloha č. 11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97646-3315-4FEB-ADE4-AA1DA2705281}">
  <dimension ref="A1:F17"/>
  <sheetViews>
    <sheetView view="pageBreakPreview" zoomScale="80" zoomScaleNormal="80" zoomScaleSheetLayoutView="80" workbookViewId="0">
      <selection sqref="A1:AB1"/>
    </sheetView>
  </sheetViews>
  <sheetFormatPr defaultRowHeight="15"/>
  <cols>
    <col min="1" max="1" width="31.85546875" style="105" customWidth="1"/>
    <col min="2" max="6" width="24.140625" style="105" customWidth="1"/>
    <col min="7" max="16384" width="9.140625" style="105"/>
  </cols>
  <sheetData>
    <row r="1" spans="1:6" ht="33.75" customHeight="1" thickBot="1">
      <c r="A1" s="823" t="s">
        <v>435</v>
      </c>
      <c r="B1" s="824"/>
      <c r="C1" s="824"/>
      <c r="D1" s="824"/>
      <c r="E1" s="824"/>
      <c r="F1" s="825"/>
    </row>
    <row r="2" spans="1:6" ht="80.25" customHeight="1" thickBot="1">
      <c r="A2" s="373" t="s">
        <v>188</v>
      </c>
      <c r="B2" s="375" t="s">
        <v>436</v>
      </c>
      <c r="C2" s="375" t="s">
        <v>437</v>
      </c>
      <c r="D2" s="420" t="s">
        <v>438</v>
      </c>
      <c r="E2" s="420" t="s">
        <v>439</v>
      </c>
      <c r="F2" s="420" t="s">
        <v>440</v>
      </c>
    </row>
    <row r="3" spans="1:6" ht="15.75">
      <c r="A3" s="376" t="s">
        <v>209</v>
      </c>
      <c r="B3" s="421">
        <v>11</v>
      </c>
      <c r="C3" s="377">
        <v>5</v>
      </c>
      <c r="D3" s="421">
        <v>0</v>
      </c>
      <c r="E3" s="421">
        <v>1</v>
      </c>
      <c r="F3" s="422">
        <v>37850</v>
      </c>
    </row>
    <row r="4" spans="1:6" ht="15.75">
      <c r="A4" s="379" t="s">
        <v>189</v>
      </c>
      <c r="B4" s="423">
        <v>59</v>
      </c>
      <c r="C4" s="377">
        <v>39</v>
      </c>
      <c r="D4" s="423">
        <v>18</v>
      </c>
      <c r="E4" s="423">
        <v>10</v>
      </c>
      <c r="F4" s="424">
        <v>158572</v>
      </c>
    </row>
    <row r="5" spans="1:6" ht="15.75">
      <c r="A5" s="379" t="s">
        <v>190</v>
      </c>
      <c r="B5" s="423">
        <v>10</v>
      </c>
      <c r="C5" s="377">
        <v>1</v>
      </c>
      <c r="D5" s="423">
        <v>0</v>
      </c>
      <c r="E5" s="423">
        <v>0</v>
      </c>
      <c r="F5" s="424">
        <v>0</v>
      </c>
    </row>
    <row r="6" spans="1:6" ht="15.75">
      <c r="A6" s="379" t="s">
        <v>191</v>
      </c>
      <c r="B6" s="423">
        <v>26</v>
      </c>
      <c r="C6" s="377">
        <v>21</v>
      </c>
      <c r="D6" s="423">
        <v>9</v>
      </c>
      <c r="E6" s="423">
        <v>1</v>
      </c>
      <c r="F6" s="424">
        <v>176550</v>
      </c>
    </row>
    <row r="7" spans="1:6" ht="15.75">
      <c r="A7" s="379" t="s">
        <v>192</v>
      </c>
      <c r="B7" s="423">
        <v>3</v>
      </c>
      <c r="C7" s="377">
        <v>2</v>
      </c>
      <c r="D7" s="423">
        <v>1</v>
      </c>
      <c r="E7" s="423">
        <v>0</v>
      </c>
      <c r="F7" s="424">
        <v>14200</v>
      </c>
    </row>
    <row r="8" spans="1:6" ht="15.75">
      <c r="A8" s="379" t="s">
        <v>193</v>
      </c>
      <c r="B8" s="423">
        <v>9</v>
      </c>
      <c r="C8" s="377">
        <v>5</v>
      </c>
      <c r="D8" s="423">
        <v>1</v>
      </c>
      <c r="E8" s="423">
        <v>1</v>
      </c>
      <c r="F8" s="424">
        <v>27027</v>
      </c>
    </row>
    <row r="9" spans="1:6" ht="15.75">
      <c r="A9" s="379" t="s">
        <v>194</v>
      </c>
      <c r="B9" s="423">
        <v>0</v>
      </c>
      <c r="C9" s="377">
        <v>0</v>
      </c>
      <c r="D9" s="423">
        <v>0</v>
      </c>
      <c r="E9" s="423">
        <v>0</v>
      </c>
      <c r="F9" s="424">
        <v>0</v>
      </c>
    </row>
    <row r="10" spans="1:6" ht="15.75">
      <c r="A10" s="379" t="s">
        <v>195</v>
      </c>
      <c r="B10" s="423">
        <v>63</v>
      </c>
      <c r="C10" s="377">
        <v>32</v>
      </c>
      <c r="D10" s="423">
        <v>12</v>
      </c>
      <c r="E10" s="423">
        <v>2</v>
      </c>
      <c r="F10" s="424">
        <v>190068</v>
      </c>
    </row>
    <row r="11" spans="1:6" ht="15.75">
      <c r="A11" s="379" t="s">
        <v>196</v>
      </c>
      <c r="B11" s="423">
        <v>63</v>
      </c>
      <c r="C11" s="377">
        <v>24</v>
      </c>
      <c r="D11" s="423">
        <v>10</v>
      </c>
      <c r="E11" s="423">
        <v>0</v>
      </c>
      <c r="F11" s="424">
        <v>367506</v>
      </c>
    </row>
    <row r="12" spans="1:6" ht="15.75">
      <c r="A12" s="379" t="s">
        <v>197</v>
      </c>
      <c r="B12" s="423">
        <v>0</v>
      </c>
      <c r="C12" s="377">
        <v>0</v>
      </c>
      <c r="D12" s="423">
        <v>0</v>
      </c>
      <c r="E12" s="423">
        <v>0</v>
      </c>
      <c r="F12" s="424">
        <v>0</v>
      </c>
    </row>
    <row r="13" spans="1:6" ht="15.75">
      <c r="A13" s="379" t="s">
        <v>198</v>
      </c>
      <c r="B13" s="423">
        <v>14</v>
      </c>
      <c r="C13" s="377">
        <v>2</v>
      </c>
      <c r="D13" s="423">
        <v>0</v>
      </c>
      <c r="E13" s="423">
        <v>0</v>
      </c>
      <c r="F13" s="424">
        <v>17500</v>
      </c>
    </row>
    <row r="14" spans="1:6" ht="15.75">
      <c r="A14" s="379" t="s">
        <v>200</v>
      </c>
      <c r="B14" s="423">
        <v>65</v>
      </c>
      <c r="C14" s="377">
        <v>36</v>
      </c>
      <c r="D14" s="423">
        <v>2</v>
      </c>
      <c r="E14" s="423">
        <v>0</v>
      </c>
      <c r="F14" s="424">
        <v>528776</v>
      </c>
    </row>
    <row r="15" spans="1:6" ht="15.75">
      <c r="A15" s="379" t="s">
        <v>201</v>
      </c>
      <c r="B15" s="423">
        <v>103</v>
      </c>
      <c r="C15" s="377">
        <v>63</v>
      </c>
      <c r="D15" s="423">
        <v>23</v>
      </c>
      <c r="E15" s="423">
        <v>12</v>
      </c>
      <c r="F15" s="424">
        <v>155956</v>
      </c>
    </row>
    <row r="16" spans="1:6" ht="16.5" thickBot="1">
      <c r="A16" s="379" t="s">
        <v>202</v>
      </c>
      <c r="B16" s="425">
        <v>9</v>
      </c>
      <c r="C16" s="377">
        <v>7</v>
      </c>
      <c r="D16" s="425">
        <v>0</v>
      </c>
      <c r="E16" s="425">
        <v>0</v>
      </c>
      <c r="F16" s="426">
        <v>75200</v>
      </c>
    </row>
    <row r="17" spans="1:6" ht="16.5" thickBot="1">
      <c r="A17" s="381" t="s">
        <v>203</v>
      </c>
      <c r="B17" s="382">
        <f>SUM(B3:B16)</f>
        <v>435</v>
      </c>
      <c r="C17" s="382">
        <f>SUM(C3:C16)</f>
        <v>237</v>
      </c>
      <c r="D17" s="427">
        <f>SUM(D3:D16)</f>
        <v>76</v>
      </c>
      <c r="E17" s="427">
        <f>SUM(E3:E16)</f>
        <v>27</v>
      </c>
      <c r="F17" s="428">
        <f>SUM(F3:F16)</f>
        <v>1749205</v>
      </c>
    </row>
  </sheetData>
  <mergeCells count="1">
    <mergeCell ref="A1:F1"/>
  </mergeCells>
  <pageMargins left="0.7" right="0.7" top="0.78740157499999996" bottom="0.78740157499999996" header="0.3" footer="0.3"/>
  <pageSetup paperSize="9" scale="57" orientation="portrait" r:id="rId1"/>
  <headerFooter>
    <oddHeader>&amp;RPříloha č. 12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08C4E-6EB6-4306-AE4A-DA462AFE0A66}">
  <dimension ref="A1:N116"/>
  <sheetViews>
    <sheetView view="pageBreakPreview" zoomScale="70" zoomScaleNormal="100" zoomScaleSheetLayoutView="70" workbookViewId="0">
      <selection sqref="A1:M1"/>
    </sheetView>
  </sheetViews>
  <sheetFormatPr defaultRowHeight="15"/>
  <cols>
    <col min="1" max="1" width="23.7109375" style="92" customWidth="1"/>
    <col min="2" max="7" width="10" style="92" customWidth="1"/>
    <col min="8" max="8" width="10.28515625" style="92" customWidth="1"/>
    <col min="9" max="12" width="10" style="92" customWidth="1"/>
    <col min="13" max="13" width="11" style="92" customWidth="1"/>
    <col min="14" max="25" width="10" style="92" customWidth="1"/>
    <col min="26" max="16384" width="9.140625" style="92"/>
  </cols>
  <sheetData>
    <row r="1" spans="1:14" ht="28.5" customHeight="1" thickBot="1">
      <c r="A1" s="832" t="s">
        <v>397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4"/>
      <c r="N1" s="429"/>
    </row>
    <row r="2" spans="1:14" ht="18" customHeight="1" thickBot="1">
      <c r="A2" s="430" t="s">
        <v>372</v>
      </c>
      <c r="B2" s="431" t="s">
        <v>253</v>
      </c>
      <c r="C2" s="432" t="s">
        <v>248</v>
      </c>
      <c r="D2" s="432" t="s">
        <v>245</v>
      </c>
      <c r="E2" s="432" t="s">
        <v>249</v>
      </c>
      <c r="F2" s="432" t="s">
        <v>241</v>
      </c>
      <c r="G2" s="432" t="s">
        <v>246</v>
      </c>
      <c r="H2" s="432" t="s">
        <v>242</v>
      </c>
      <c r="I2" s="432" t="s">
        <v>243</v>
      </c>
      <c r="J2" s="432" t="s">
        <v>244</v>
      </c>
      <c r="K2" s="432" t="s">
        <v>263</v>
      </c>
      <c r="L2" s="432" t="s">
        <v>247</v>
      </c>
      <c r="M2" s="433" t="s">
        <v>264</v>
      </c>
    </row>
    <row r="3" spans="1:14">
      <c r="A3" s="434" t="s">
        <v>70</v>
      </c>
      <c r="B3" s="435">
        <v>81911</v>
      </c>
      <c r="C3" s="436">
        <v>81873</v>
      </c>
      <c r="D3" s="437">
        <v>82330</v>
      </c>
      <c r="E3" s="436">
        <v>82584</v>
      </c>
      <c r="F3" s="437">
        <v>82527</v>
      </c>
      <c r="G3" s="436">
        <v>82502</v>
      </c>
      <c r="H3" s="437">
        <v>82274</v>
      </c>
      <c r="I3" s="436">
        <v>79167</v>
      </c>
      <c r="J3" s="437">
        <v>75180</v>
      </c>
      <c r="K3" s="436">
        <v>74150</v>
      </c>
      <c r="L3" s="437">
        <v>74269</v>
      </c>
      <c r="M3" s="438">
        <v>73730</v>
      </c>
      <c r="N3" s="94"/>
    </row>
    <row r="4" spans="1:14">
      <c r="A4" s="439" t="s">
        <v>3</v>
      </c>
      <c r="B4" s="605">
        <v>35323</v>
      </c>
      <c r="C4" s="606">
        <v>35350</v>
      </c>
      <c r="D4" s="607">
        <v>35583</v>
      </c>
      <c r="E4" s="606">
        <v>35674</v>
      </c>
      <c r="F4" s="607">
        <v>35615</v>
      </c>
      <c r="G4" s="606">
        <v>35335</v>
      </c>
      <c r="H4" s="607">
        <v>35189</v>
      </c>
      <c r="I4" s="606">
        <v>35006</v>
      </c>
      <c r="J4" s="607">
        <v>34882</v>
      </c>
      <c r="K4" s="606">
        <v>34900</v>
      </c>
      <c r="L4" s="607">
        <v>34828</v>
      </c>
      <c r="M4" s="608">
        <v>34959</v>
      </c>
      <c r="N4" s="94"/>
    </row>
    <row r="5" spans="1:14">
      <c r="A5" s="439" t="s">
        <v>11</v>
      </c>
      <c r="B5" s="605">
        <v>64850</v>
      </c>
      <c r="C5" s="606">
        <v>63275</v>
      </c>
      <c r="D5" s="607">
        <v>63304</v>
      </c>
      <c r="E5" s="606">
        <v>63842</v>
      </c>
      <c r="F5" s="607">
        <v>63798</v>
      </c>
      <c r="G5" s="606">
        <v>63839</v>
      </c>
      <c r="H5" s="607">
        <v>63963</v>
      </c>
      <c r="I5" s="606">
        <v>64102</v>
      </c>
      <c r="J5" s="607">
        <v>64547</v>
      </c>
      <c r="K5" s="606">
        <v>64750</v>
      </c>
      <c r="L5" s="607">
        <v>64848</v>
      </c>
      <c r="M5" s="608">
        <v>65012</v>
      </c>
      <c r="N5" s="94"/>
    </row>
    <row r="6" spans="1:14">
      <c r="A6" s="439" t="s">
        <v>5</v>
      </c>
      <c r="B6" s="605">
        <v>44623</v>
      </c>
      <c r="C6" s="606">
        <v>44986</v>
      </c>
      <c r="D6" s="607">
        <v>45470</v>
      </c>
      <c r="E6" s="606">
        <v>45683</v>
      </c>
      <c r="F6" s="607">
        <v>45888</v>
      </c>
      <c r="G6" s="606">
        <v>45358</v>
      </c>
      <c r="H6" s="607">
        <v>45592</v>
      </c>
      <c r="I6" s="606">
        <v>45502</v>
      </c>
      <c r="J6" s="607">
        <v>45295</v>
      </c>
      <c r="K6" s="606">
        <v>45104</v>
      </c>
      <c r="L6" s="607">
        <v>45352</v>
      </c>
      <c r="M6" s="608">
        <v>45443</v>
      </c>
      <c r="N6" s="94"/>
    </row>
    <row r="7" spans="1:14">
      <c r="A7" s="439" t="s">
        <v>8</v>
      </c>
      <c r="B7" s="605">
        <v>40539</v>
      </c>
      <c r="C7" s="606">
        <v>40747</v>
      </c>
      <c r="D7" s="607">
        <v>41041</v>
      </c>
      <c r="E7" s="606">
        <v>41253</v>
      </c>
      <c r="F7" s="607">
        <v>41370</v>
      </c>
      <c r="G7" s="606">
        <v>41448</v>
      </c>
      <c r="H7" s="607">
        <v>41607</v>
      </c>
      <c r="I7" s="606">
        <v>41527</v>
      </c>
      <c r="J7" s="607">
        <v>41648</v>
      </c>
      <c r="K7" s="606">
        <v>41801</v>
      </c>
      <c r="L7" s="607">
        <v>41826</v>
      </c>
      <c r="M7" s="608">
        <v>42047</v>
      </c>
      <c r="N7" s="94"/>
    </row>
    <row r="8" spans="1:14">
      <c r="A8" s="439" t="s">
        <v>7</v>
      </c>
      <c r="B8" s="605">
        <v>58880</v>
      </c>
      <c r="C8" s="606">
        <v>59305</v>
      </c>
      <c r="D8" s="607">
        <v>59868</v>
      </c>
      <c r="E8" s="606">
        <v>60289</v>
      </c>
      <c r="F8" s="607">
        <v>60747</v>
      </c>
      <c r="G8" s="606">
        <v>61097</v>
      </c>
      <c r="H8" s="607">
        <v>61369</v>
      </c>
      <c r="I8" s="606">
        <v>61735</v>
      </c>
      <c r="J8" s="607">
        <v>62065</v>
      </c>
      <c r="K8" s="606">
        <v>62422</v>
      </c>
      <c r="L8" s="607">
        <v>62752</v>
      </c>
      <c r="M8" s="608">
        <v>63004</v>
      </c>
      <c r="N8" s="94"/>
    </row>
    <row r="9" spans="1:14">
      <c r="A9" s="439" t="s">
        <v>14</v>
      </c>
      <c r="B9" s="605">
        <v>59858</v>
      </c>
      <c r="C9" s="606">
        <v>60111</v>
      </c>
      <c r="D9" s="607">
        <v>59902</v>
      </c>
      <c r="E9" s="606">
        <v>61549</v>
      </c>
      <c r="F9" s="607">
        <v>63047</v>
      </c>
      <c r="G9" s="606">
        <v>61074</v>
      </c>
      <c r="H9" s="607">
        <v>62132</v>
      </c>
      <c r="I9" s="606">
        <v>63473</v>
      </c>
      <c r="J9" s="607">
        <v>64531</v>
      </c>
      <c r="K9" s="606">
        <v>65660</v>
      </c>
      <c r="L9" s="607">
        <v>66917</v>
      </c>
      <c r="M9" s="608">
        <v>68045</v>
      </c>
      <c r="N9" s="94"/>
    </row>
    <row r="10" spans="1:14">
      <c r="A10" s="439" t="s">
        <v>12</v>
      </c>
      <c r="B10" s="605">
        <v>38295</v>
      </c>
      <c r="C10" s="606">
        <v>38335</v>
      </c>
      <c r="D10" s="607">
        <v>38212</v>
      </c>
      <c r="E10" s="606">
        <v>38488</v>
      </c>
      <c r="F10" s="607">
        <v>38544</v>
      </c>
      <c r="G10" s="606">
        <v>38288</v>
      </c>
      <c r="H10" s="607">
        <v>38041</v>
      </c>
      <c r="I10" s="606" t="s">
        <v>398</v>
      </c>
      <c r="J10" s="607">
        <v>37821</v>
      </c>
      <c r="K10" s="606">
        <v>37696</v>
      </c>
      <c r="L10" s="607">
        <v>37594</v>
      </c>
      <c r="M10" s="608">
        <v>37626</v>
      </c>
      <c r="N10" s="94"/>
    </row>
    <row r="11" spans="1:14">
      <c r="A11" s="439" t="s">
        <v>9</v>
      </c>
      <c r="B11" s="605">
        <v>50762</v>
      </c>
      <c r="C11" s="606">
        <v>50902</v>
      </c>
      <c r="D11" s="607">
        <v>50990</v>
      </c>
      <c r="E11" s="606">
        <v>51073</v>
      </c>
      <c r="F11" s="607">
        <v>50966</v>
      </c>
      <c r="G11" s="606">
        <v>50608</v>
      </c>
      <c r="H11" s="607">
        <v>50476</v>
      </c>
      <c r="I11" s="606">
        <v>50185</v>
      </c>
      <c r="J11" s="607">
        <v>49706</v>
      </c>
      <c r="K11" s="606">
        <v>49574</v>
      </c>
      <c r="L11" s="607">
        <v>49624</v>
      </c>
      <c r="M11" s="608">
        <v>49864</v>
      </c>
      <c r="N11" s="94"/>
    </row>
    <row r="12" spans="1:14">
      <c r="A12" s="439" t="s">
        <v>4</v>
      </c>
      <c r="B12" s="605">
        <v>35268</v>
      </c>
      <c r="C12" s="606">
        <v>35238</v>
      </c>
      <c r="D12" s="607">
        <v>35450</v>
      </c>
      <c r="E12" s="606">
        <v>35576</v>
      </c>
      <c r="F12" s="607">
        <v>35325</v>
      </c>
      <c r="G12" s="606">
        <v>34956</v>
      </c>
      <c r="H12" s="607">
        <v>34878</v>
      </c>
      <c r="I12" s="606">
        <v>34769</v>
      </c>
      <c r="J12" s="607">
        <v>34806</v>
      </c>
      <c r="K12" s="606">
        <v>34625</v>
      </c>
      <c r="L12" s="607">
        <v>34944</v>
      </c>
      <c r="M12" s="608">
        <v>35080</v>
      </c>
      <c r="N12" s="94"/>
    </row>
    <row r="13" spans="1:14">
      <c r="A13" s="439" t="s">
        <v>2</v>
      </c>
      <c r="B13" s="605">
        <v>93661</v>
      </c>
      <c r="C13" s="606">
        <v>94411</v>
      </c>
      <c r="D13" s="607">
        <v>95587</v>
      </c>
      <c r="E13" s="606">
        <v>96038</v>
      </c>
      <c r="F13" s="607">
        <v>90789</v>
      </c>
      <c r="G13" s="606">
        <v>97385</v>
      </c>
      <c r="H13" s="607">
        <v>97921</v>
      </c>
      <c r="I13" s="606">
        <v>98393</v>
      </c>
      <c r="J13" s="607">
        <v>98972</v>
      </c>
      <c r="K13" s="606">
        <v>99711</v>
      </c>
      <c r="L13" s="607">
        <v>100147</v>
      </c>
      <c r="M13" s="608">
        <v>100734</v>
      </c>
      <c r="N13" s="94"/>
    </row>
    <row r="14" spans="1:14">
      <c r="A14" s="439" t="s">
        <v>6</v>
      </c>
      <c r="B14" s="609" t="s">
        <v>399</v>
      </c>
      <c r="C14" s="610" t="s">
        <v>400</v>
      </c>
      <c r="D14" s="611" t="s">
        <v>401</v>
      </c>
      <c r="E14" s="610" t="s">
        <v>402</v>
      </c>
      <c r="F14" s="611" t="s">
        <v>403</v>
      </c>
      <c r="G14" s="610" t="s">
        <v>404</v>
      </c>
      <c r="H14" s="611" t="s">
        <v>405</v>
      </c>
      <c r="I14" s="610" t="s">
        <v>406</v>
      </c>
      <c r="J14" s="611" t="s">
        <v>407</v>
      </c>
      <c r="K14" s="610" t="s">
        <v>406</v>
      </c>
      <c r="L14" s="611" t="s">
        <v>408</v>
      </c>
      <c r="M14" s="612" t="s">
        <v>409</v>
      </c>
      <c r="N14" s="94"/>
    </row>
    <row r="15" spans="1:14">
      <c r="A15" s="439" t="s">
        <v>103</v>
      </c>
      <c r="B15" s="605">
        <v>25286</v>
      </c>
      <c r="C15" s="606">
        <v>25552</v>
      </c>
      <c r="D15" s="607">
        <v>25809</v>
      </c>
      <c r="E15" s="606">
        <v>26039</v>
      </c>
      <c r="F15" s="607">
        <v>26308</v>
      </c>
      <c r="G15" s="606">
        <v>26536</v>
      </c>
      <c r="H15" s="607">
        <v>26733</v>
      </c>
      <c r="I15" s="606">
        <v>26962</v>
      </c>
      <c r="J15" s="607">
        <v>27169</v>
      </c>
      <c r="K15" s="606">
        <v>27485</v>
      </c>
      <c r="L15" s="607">
        <v>27758</v>
      </c>
      <c r="M15" s="608">
        <v>27993</v>
      </c>
      <c r="N15" s="94"/>
    </row>
    <row r="16" spans="1:14" ht="15.75" thickBot="1">
      <c r="A16" s="442" t="s">
        <v>13</v>
      </c>
      <c r="B16" s="443">
        <v>32425</v>
      </c>
      <c r="C16" s="444">
        <v>32728</v>
      </c>
      <c r="D16" s="445">
        <v>32887</v>
      </c>
      <c r="E16" s="444">
        <v>32946</v>
      </c>
      <c r="F16" s="445">
        <v>33045</v>
      </c>
      <c r="G16" s="444">
        <v>33124</v>
      </c>
      <c r="H16" s="445">
        <v>33164</v>
      </c>
      <c r="I16" s="444">
        <v>33235</v>
      </c>
      <c r="J16" s="445">
        <v>33280</v>
      </c>
      <c r="K16" s="444">
        <v>33317</v>
      </c>
      <c r="L16" s="445">
        <v>33501</v>
      </c>
      <c r="M16" s="446">
        <v>33653</v>
      </c>
      <c r="N16" s="94"/>
    </row>
    <row r="17" spans="1:14" ht="16.5" thickBot="1">
      <c r="A17" s="430" t="s">
        <v>373</v>
      </c>
      <c r="B17" s="447">
        <v>661681</v>
      </c>
      <c r="C17" s="448">
        <v>662813</v>
      </c>
      <c r="D17" s="448">
        <v>666433</v>
      </c>
      <c r="E17" s="448">
        <v>671034</v>
      </c>
      <c r="F17" s="448">
        <v>667969</v>
      </c>
      <c r="G17" s="448">
        <v>671550</v>
      </c>
      <c r="H17" s="448">
        <v>673339</v>
      </c>
      <c r="I17" s="448">
        <v>634056</v>
      </c>
      <c r="J17" s="448">
        <v>669902</v>
      </c>
      <c r="K17" s="448">
        <v>671195</v>
      </c>
      <c r="L17" s="448">
        <v>674360</v>
      </c>
      <c r="M17" s="449">
        <v>677190</v>
      </c>
      <c r="N17" s="94"/>
    </row>
    <row r="19" spans="1:14" ht="15.75" thickBot="1"/>
    <row r="20" spans="1:14" ht="33.75" customHeight="1" thickBot="1">
      <c r="A20" s="835" t="s">
        <v>410</v>
      </c>
      <c r="B20" s="836"/>
      <c r="C20" s="836"/>
      <c r="D20" s="836"/>
      <c r="E20" s="836"/>
      <c r="F20" s="836"/>
      <c r="G20" s="836"/>
      <c r="H20" s="836"/>
      <c r="I20" s="836"/>
      <c r="J20" s="836"/>
      <c r="K20" s="836"/>
      <c r="L20" s="836"/>
      <c r="M20" s="836"/>
      <c r="N20" s="837"/>
    </row>
    <row r="21" spans="1:14" ht="16.5" thickBot="1">
      <c r="A21" s="430" t="s">
        <v>372</v>
      </c>
      <c r="B21" s="431" t="s">
        <v>253</v>
      </c>
      <c r="C21" s="432" t="s">
        <v>248</v>
      </c>
      <c r="D21" s="432" t="s">
        <v>245</v>
      </c>
      <c r="E21" s="432" t="s">
        <v>249</v>
      </c>
      <c r="F21" s="432" t="s">
        <v>241</v>
      </c>
      <c r="G21" s="432" t="s">
        <v>246</v>
      </c>
      <c r="H21" s="432" t="s">
        <v>242</v>
      </c>
      <c r="I21" s="432" t="s">
        <v>243</v>
      </c>
      <c r="J21" s="432" t="s">
        <v>244</v>
      </c>
      <c r="K21" s="432" t="s">
        <v>263</v>
      </c>
      <c r="L21" s="432" t="s">
        <v>247</v>
      </c>
      <c r="M21" s="450" t="s">
        <v>264</v>
      </c>
      <c r="N21" s="430" t="s">
        <v>362</v>
      </c>
    </row>
    <row r="22" spans="1:14" ht="15.75">
      <c r="A22" s="439" t="s">
        <v>70</v>
      </c>
      <c r="B22" s="435">
        <v>1113</v>
      </c>
      <c r="C22" s="435">
        <v>1146</v>
      </c>
      <c r="D22" s="435">
        <v>1662</v>
      </c>
      <c r="E22" s="435">
        <v>892</v>
      </c>
      <c r="F22" s="435">
        <v>1273</v>
      </c>
      <c r="G22" s="435">
        <v>983</v>
      </c>
      <c r="H22" s="435">
        <v>785</v>
      </c>
      <c r="I22" s="435">
        <v>942</v>
      </c>
      <c r="J22" s="435">
        <v>869</v>
      </c>
      <c r="K22" s="435">
        <v>881</v>
      </c>
      <c r="L22" s="435">
        <v>783</v>
      </c>
      <c r="M22" s="451">
        <v>758</v>
      </c>
      <c r="N22" s="452">
        <v>12087</v>
      </c>
    </row>
    <row r="23" spans="1:14" ht="15.75">
      <c r="A23" s="439" t="s">
        <v>2</v>
      </c>
      <c r="B23" s="440">
        <v>851</v>
      </c>
      <c r="C23" s="440">
        <v>710</v>
      </c>
      <c r="D23" s="440">
        <v>1005</v>
      </c>
      <c r="E23" s="440">
        <v>666</v>
      </c>
      <c r="F23" s="440">
        <v>769</v>
      </c>
      <c r="G23" s="440">
        <v>762</v>
      </c>
      <c r="H23" s="440">
        <v>603</v>
      </c>
      <c r="I23" s="440">
        <v>560</v>
      </c>
      <c r="J23" s="440">
        <v>564</v>
      </c>
      <c r="K23" s="440">
        <v>626</v>
      </c>
      <c r="L23" s="440">
        <v>631</v>
      </c>
      <c r="M23" s="453">
        <v>540</v>
      </c>
      <c r="N23" s="454">
        <v>8287</v>
      </c>
    </row>
    <row r="24" spans="1:14" ht="15.75">
      <c r="A24" s="439" t="s">
        <v>3</v>
      </c>
      <c r="B24" s="440">
        <v>503</v>
      </c>
      <c r="C24" s="440">
        <v>448</v>
      </c>
      <c r="D24" s="440">
        <v>539</v>
      </c>
      <c r="E24" s="440">
        <v>364</v>
      </c>
      <c r="F24" s="440">
        <v>442</v>
      </c>
      <c r="G24" s="440">
        <v>347</v>
      </c>
      <c r="H24" s="440">
        <v>331</v>
      </c>
      <c r="I24" s="440">
        <v>322</v>
      </c>
      <c r="J24" s="440">
        <v>377</v>
      </c>
      <c r="K24" s="440">
        <v>485</v>
      </c>
      <c r="L24" s="440">
        <v>385</v>
      </c>
      <c r="M24" s="453">
        <v>393</v>
      </c>
      <c r="N24" s="454">
        <v>4936</v>
      </c>
    </row>
    <row r="25" spans="1:14" ht="15.75">
      <c r="A25" s="439" t="s">
        <v>4</v>
      </c>
      <c r="B25" s="440">
        <v>559</v>
      </c>
      <c r="C25" s="440">
        <v>563</v>
      </c>
      <c r="D25" s="440">
        <v>668</v>
      </c>
      <c r="E25" s="440">
        <v>556</v>
      </c>
      <c r="F25" s="440">
        <v>549</v>
      </c>
      <c r="G25" s="440">
        <v>589</v>
      </c>
      <c r="H25" s="440">
        <v>498</v>
      </c>
      <c r="I25" s="440">
        <v>558</v>
      </c>
      <c r="J25" s="440">
        <v>508</v>
      </c>
      <c r="K25" s="440">
        <v>522</v>
      </c>
      <c r="L25" s="440">
        <v>546</v>
      </c>
      <c r="M25" s="453">
        <v>456</v>
      </c>
      <c r="N25" s="454">
        <v>6572</v>
      </c>
    </row>
    <row r="26" spans="1:14" ht="15.75">
      <c r="A26" s="439" t="s">
        <v>7</v>
      </c>
      <c r="B26" s="440">
        <v>497</v>
      </c>
      <c r="C26" s="440">
        <v>425</v>
      </c>
      <c r="D26" s="440">
        <v>563</v>
      </c>
      <c r="E26" s="440">
        <v>421</v>
      </c>
      <c r="F26" s="440">
        <v>458</v>
      </c>
      <c r="G26" s="440">
        <v>350</v>
      </c>
      <c r="H26" s="440">
        <v>272</v>
      </c>
      <c r="I26" s="440">
        <v>366</v>
      </c>
      <c r="J26" s="440">
        <v>330</v>
      </c>
      <c r="K26" s="440">
        <v>357</v>
      </c>
      <c r="L26" s="440">
        <v>330</v>
      </c>
      <c r="M26" s="453">
        <v>252</v>
      </c>
      <c r="N26" s="454">
        <v>4621</v>
      </c>
    </row>
    <row r="27" spans="1:14" ht="15.75">
      <c r="A27" s="439" t="s">
        <v>5</v>
      </c>
      <c r="B27" s="440">
        <v>679</v>
      </c>
      <c r="C27" s="440">
        <v>569</v>
      </c>
      <c r="D27" s="440">
        <v>614</v>
      </c>
      <c r="E27" s="440">
        <v>421</v>
      </c>
      <c r="F27" s="440">
        <v>517</v>
      </c>
      <c r="G27" s="440">
        <v>469</v>
      </c>
      <c r="H27" s="440">
        <v>422</v>
      </c>
      <c r="I27" s="440">
        <v>387</v>
      </c>
      <c r="J27" s="440">
        <v>390</v>
      </c>
      <c r="K27" s="440">
        <v>426</v>
      </c>
      <c r="L27" s="440">
        <v>367</v>
      </c>
      <c r="M27" s="453">
        <v>324</v>
      </c>
      <c r="N27" s="454">
        <v>5585</v>
      </c>
    </row>
    <row r="28" spans="1:14" ht="15.75">
      <c r="A28" s="439" t="s">
        <v>6</v>
      </c>
      <c r="B28" s="440">
        <v>905</v>
      </c>
      <c r="C28" s="440" t="s">
        <v>411</v>
      </c>
      <c r="D28" s="440" t="s">
        <v>412</v>
      </c>
      <c r="E28" s="440">
        <v>996</v>
      </c>
      <c r="F28" s="440">
        <v>984</v>
      </c>
      <c r="G28" s="440">
        <v>897</v>
      </c>
      <c r="H28" s="440">
        <v>717</v>
      </c>
      <c r="I28" s="440">
        <v>897</v>
      </c>
      <c r="J28" s="440">
        <v>768</v>
      </c>
      <c r="K28" s="440">
        <v>897</v>
      </c>
      <c r="L28" s="440">
        <v>752</v>
      </c>
      <c r="M28" s="453">
        <v>769</v>
      </c>
      <c r="N28" s="454">
        <v>8582</v>
      </c>
    </row>
    <row r="29" spans="1:14" ht="15.75">
      <c r="A29" s="439" t="s">
        <v>9</v>
      </c>
      <c r="B29" s="440">
        <v>913</v>
      </c>
      <c r="C29" s="440">
        <v>773</v>
      </c>
      <c r="D29" s="440">
        <v>867</v>
      </c>
      <c r="E29" s="440">
        <v>796</v>
      </c>
      <c r="F29" s="440">
        <v>758</v>
      </c>
      <c r="G29" s="440">
        <v>671</v>
      </c>
      <c r="H29" s="440">
        <v>647</v>
      </c>
      <c r="I29" s="440">
        <v>663</v>
      </c>
      <c r="J29" s="440">
        <v>673</v>
      </c>
      <c r="K29" s="440">
        <v>716</v>
      </c>
      <c r="L29" s="440">
        <v>767</v>
      </c>
      <c r="M29" s="453">
        <v>889</v>
      </c>
      <c r="N29" s="454">
        <v>9133</v>
      </c>
    </row>
    <row r="30" spans="1:14" ht="15.75">
      <c r="A30" s="439" t="s">
        <v>8</v>
      </c>
      <c r="B30" s="440">
        <v>553</v>
      </c>
      <c r="C30" s="440">
        <v>509</v>
      </c>
      <c r="D30" s="440">
        <v>561</v>
      </c>
      <c r="E30" s="440">
        <v>512</v>
      </c>
      <c r="F30" s="440">
        <v>526</v>
      </c>
      <c r="G30" s="440">
        <v>498</v>
      </c>
      <c r="H30" s="440">
        <v>463</v>
      </c>
      <c r="I30" s="440">
        <v>458</v>
      </c>
      <c r="J30" s="440">
        <v>433</v>
      </c>
      <c r="K30" s="440">
        <v>420</v>
      </c>
      <c r="L30" s="440">
        <v>435</v>
      </c>
      <c r="M30" s="453">
        <v>576</v>
      </c>
      <c r="N30" s="454">
        <v>5944</v>
      </c>
    </row>
    <row r="31" spans="1:14" ht="15.75">
      <c r="A31" s="439" t="s">
        <v>103</v>
      </c>
      <c r="B31" s="440">
        <v>316</v>
      </c>
      <c r="C31" s="440">
        <v>309</v>
      </c>
      <c r="D31" s="440">
        <v>300</v>
      </c>
      <c r="E31" s="440">
        <v>264</v>
      </c>
      <c r="F31" s="440">
        <v>321</v>
      </c>
      <c r="G31" s="440">
        <v>253</v>
      </c>
      <c r="H31" s="440">
        <v>220</v>
      </c>
      <c r="I31" s="440">
        <v>262</v>
      </c>
      <c r="J31" s="440">
        <v>254</v>
      </c>
      <c r="K31" s="440">
        <v>332</v>
      </c>
      <c r="L31" s="440">
        <v>302</v>
      </c>
      <c r="M31" s="453">
        <v>217</v>
      </c>
      <c r="N31" s="454">
        <v>3350</v>
      </c>
    </row>
    <row r="32" spans="1:14" ht="15.75">
      <c r="A32" s="439" t="s">
        <v>11</v>
      </c>
      <c r="B32" s="440">
        <v>1002</v>
      </c>
      <c r="C32" s="440">
        <v>920</v>
      </c>
      <c r="D32" s="440">
        <v>964</v>
      </c>
      <c r="E32" s="440">
        <v>948</v>
      </c>
      <c r="F32" s="440">
        <v>916</v>
      </c>
      <c r="G32" s="440">
        <v>889</v>
      </c>
      <c r="H32" s="440">
        <v>817</v>
      </c>
      <c r="I32" s="440">
        <v>941</v>
      </c>
      <c r="J32" s="440">
        <v>1012</v>
      </c>
      <c r="K32" s="440">
        <v>940</v>
      </c>
      <c r="L32" s="440">
        <v>929</v>
      </c>
      <c r="M32" s="453">
        <v>935</v>
      </c>
      <c r="N32" s="454">
        <v>10208</v>
      </c>
    </row>
    <row r="33" spans="1:14" ht="15.75">
      <c r="A33" s="439" t="s">
        <v>14</v>
      </c>
      <c r="B33" s="441">
        <v>1573</v>
      </c>
      <c r="C33" s="441">
        <v>1495</v>
      </c>
      <c r="D33" s="441">
        <v>1849</v>
      </c>
      <c r="E33" s="441">
        <v>1513</v>
      </c>
      <c r="F33" s="441">
        <v>1547</v>
      </c>
      <c r="G33" s="441">
        <v>1234</v>
      </c>
      <c r="H33" s="441">
        <v>1050</v>
      </c>
      <c r="I33" s="441">
        <v>1282</v>
      </c>
      <c r="J33" s="441">
        <v>1034</v>
      </c>
      <c r="K33" s="441">
        <v>1170</v>
      </c>
      <c r="L33" s="441">
        <v>1148</v>
      </c>
      <c r="M33" s="455">
        <v>1081</v>
      </c>
      <c r="N33" s="454">
        <v>15976</v>
      </c>
    </row>
    <row r="34" spans="1:14" ht="15.75">
      <c r="A34" s="439" t="s">
        <v>12</v>
      </c>
      <c r="B34" s="440">
        <v>368</v>
      </c>
      <c r="C34" s="440">
        <v>290</v>
      </c>
      <c r="D34" s="440">
        <v>360</v>
      </c>
      <c r="E34" s="440">
        <v>280</v>
      </c>
      <c r="F34" s="440">
        <v>307</v>
      </c>
      <c r="G34" s="440">
        <v>464</v>
      </c>
      <c r="H34" s="440">
        <v>236</v>
      </c>
      <c r="I34" s="440">
        <v>327</v>
      </c>
      <c r="J34" s="440">
        <v>346</v>
      </c>
      <c r="K34" s="440">
        <v>270</v>
      </c>
      <c r="L34" s="440">
        <v>389</v>
      </c>
      <c r="M34" s="453">
        <v>231</v>
      </c>
      <c r="N34" s="454">
        <v>3868</v>
      </c>
    </row>
    <row r="35" spans="1:14" ht="16.5" thickBot="1">
      <c r="A35" s="439" t="s">
        <v>13</v>
      </c>
      <c r="B35" s="443">
        <v>547</v>
      </c>
      <c r="C35" s="443">
        <v>434</v>
      </c>
      <c r="D35" s="443">
        <v>431</v>
      </c>
      <c r="E35" s="443">
        <v>327</v>
      </c>
      <c r="F35" s="443">
        <v>346</v>
      </c>
      <c r="G35" s="443">
        <v>364</v>
      </c>
      <c r="H35" s="443">
        <v>361</v>
      </c>
      <c r="I35" s="443">
        <v>353</v>
      </c>
      <c r="J35" s="443">
        <v>349</v>
      </c>
      <c r="K35" s="443">
        <v>353</v>
      </c>
      <c r="L35" s="443">
        <v>302</v>
      </c>
      <c r="M35" s="456">
        <v>299</v>
      </c>
      <c r="N35" s="457">
        <v>4466</v>
      </c>
    </row>
    <row r="36" spans="1:14" ht="16.5" thickBot="1">
      <c r="A36" s="430" t="s">
        <v>373</v>
      </c>
      <c r="B36" s="447">
        <v>10379</v>
      </c>
      <c r="C36" s="448">
        <v>8591</v>
      </c>
      <c r="D36" s="448">
        <v>10383</v>
      </c>
      <c r="E36" s="448">
        <v>8956</v>
      </c>
      <c r="F36" s="448">
        <v>9713</v>
      </c>
      <c r="G36" s="448">
        <v>8770</v>
      </c>
      <c r="H36" s="448">
        <v>7422</v>
      </c>
      <c r="I36" s="448">
        <v>8318</v>
      </c>
      <c r="J36" s="448">
        <v>7907</v>
      </c>
      <c r="K36" s="448">
        <v>8395</v>
      </c>
      <c r="L36" s="448">
        <v>8066</v>
      </c>
      <c r="M36" s="458">
        <v>7720</v>
      </c>
      <c r="N36" s="459">
        <v>103615</v>
      </c>
    </row>
    <row r="38" spans="1:14" ht="15.75" thickBot="1"/>
    <row r="39" spans="1:14" ht="72" customHeight="1" thickBot="1">
      <c r="A39" s="430" t="s">
        <v>120</v>
      </c>
      <c r="B39" s="460" t="s">
        <v>368</v>
      </c>
      <c r="C39" s="460" t="s">
        <v>369</v>
      </c>
    </row>
    <row r="40" spans="1:14">
      <c r="A40" s="439" t="s">
        <v>70</v>
      </c>
      <c r="B40" s="435">
        <v>-8181</v>
      </c>
      <c r="C40" s="435">
        <v>12087</v>
      </c>
    </row>
    <row r="41" spans="1:14">
      <c r="A41" s="439" t="s">
        <v>2</v>
      </c>
      <c r="B41" s="440">
        <v>7073</v>
      </c>
      <c r="C41" s="440">
        <v>8287</v>
      </c>
    </row>
    <row r="42" spans="1:14">
      <c r="A42" s="439" t="s">
        <v>3</v>
      </c>
      <c r="B42" s="440">
        <v>-364</v>
      </c>
      <c r="C42" s="440">
        <v>4936</v>
      </c>
    </row>
    <row r="43" spans="1:14">
      <c r="A43" s="439" t="s">
        <v>4</v>
      </c>
      <c r="B43" s="440">
        <v>-188</v>
      </c>
      <c r="C43" s="440">
        <v>6572</v>
      </c>
    </row>
    <row r="44" spans="1:14">
      <c r="A44" s="439" t="s">
        <v>7</v>
      </c>
      <c r="B44" s="440">
        <v>4124</v>
      </c>
      <c r="C44" s="440">
        <v>4621</v>
      </c>
    </row>
    <row r="45" spans="1:14">
      <c r="A45" s="439" t="s">
        <v>5</v>
      </c>
      <c r="B45" s="440">
        <v>820</v>
      </c>
      <c r="C45" s="440">
        <v>5585</v>
      </c>
    </row>
    <row r="46" spans="1:14">
      <c r="A46" s="439" t="s">
        <v>6</v>
      </c>
      <c r="B46" s="440">
        <v>-1009</v>
      </c>
      <c r="C46" s="440">
        <v>8582</v>
      </c>
    </row>
    <row r="47" spans="1:14">
      <c r="A47" s="439" t="s">
        <v>9</v>
      </c>
      <c r="B47" s="440">
        <v>-898</v>
      </c>
      <c r="C47" s="440">
        <v>9133</v>
      </c>
    </row>
    <row r="48" spans="1:14">
      <c r="A48" s="439" t="s">
        <v>8</v>
      </c>
      <c r="B48" s="440">
        <v>1508</v>
      </c>
      <c r="C48" s="440">
        <v>5944</v>
      </c>
    </row>
    <row r="49" spans="1:3">
      <c r="A49" s="439" t="s">
        <v>103</v>
      </c>
      <c r="B49" s="440">
        <v>2707</v>
      </c>
      <c r="C49" s="440">
        <v>3350</v>
      </c>
    </row>
    <row r="50" spans="1:3">
      <c r="A50" s="439" t="s">
        <v>11</v>
      </c>
      <c r="B50" s="440">
        <v>162</v>
      </c>
      <c r="C50" s="440">
        <v>10208</v>
      </c>
    </row>
    <row r="51" spans="1:3">
      <c r="A51" s="439" t="s">
        <v>14</v>
      </c>
      <c r="B51" s="441">
        <v>8187</v>
      </c>
      <c r="C51" s="441">
        <v>15976</v>
      </c>
    </row>
    <row r="52" spans="1:3">
      <c r="A52" s="439" t="s">
        <v>12</v>
      </c>
      <c r="B52" s="440">
        <v>-669</v>
      </c>
      <c r="C52" s="440">
        <v>3868</v>
      </c>
    </row>
    <row r="53" spans="1:3" ht="15.75" thickBot="1">
      <c r="A53" s="439" t="s">
        <v>13</v>
      </c>
      <c r="B53" s="443">
        <v>1228</v>
      </c>
      <c r="C53" s="443">
        <v>4466</v>
      </c>
    </row>
    <row r="54" spans="1:3" ht="16.5" thickBot="1">
      <c r="A54" s="430" t="s">
        <v>373</v>
      </c>
      <c r="B54" s="447">
        <v>14500</v>
      </c>
      <c r="C54" s="447">
        <v>103615</v>
      </c>
    </row>
    <row r="56" spans="1:3" ht="15.75" thickBot="1"/>
    <row r="57" spans="1:3" ht="95.25" thickBot="1">
      <c r="A57" s="430" t="s">
        <v>120</v>
      </c>
      <c r="B57" s="460" t="s">
        <v>413</v>
      </c>
    </row>
    <row r="58" spans="1:3">
      <c r="A58" s="439" t="s">
        <v>2</v>
      </c>
      <c r="B58" s="461">
        <v>100734</v>
      </c>
    </row>
    <row r="59" spans="1:3">
      <c r="A59" s="439" t="s">
        <v>70</v>
      </c>
      <c r="B59" s="462">
        <v>73730</v>
      </c>
    </row>
    <row r="60" spans="1:3">
      <c r="A60" s="439" t="s">
        <v>14</v>
      </c>
      <c r="B60" s="462">
        <v>68045</v>
      </c>
    </row>
    <row r="61" spans="1:3">
      <c r="A61" s="439" t="s">
        <v>7</v>
      </c>
      <c r="B61" s="462">
        <v>63004</v>
      </c>
    </row>
    <row r="62" spans="1:3">
      <c r="A62" s="439" t="s">
        <v>11</v>
      </c>
      <c r="B62" s="462">
        <v>65012</v>
      </c>
    </row>
    <row r="63" spans="1:3">
      <c r="A63" s="439" t="s">
        <v>6</v>
      </c>
      <c r="B63" s="462">
        <v>57421</v>
      </c>
    </row>
    <row r="64" spans="1:3">
      <c r="A64" s="439" t="s">
        <v>9</v>
      </c>
      <c r="B64" s="462">
        <v>49864</v>
      </c>
    </row>
    <row r="65" spans="1:2">
      <c r="A65" s="439" t="s">
        <v>370</v>
      </c>
      <c r="B65" s="462">
        <v>48371</v>
      </c>
    </row>
    <row r="66" spans="1:2">
      <c r="A66" s="439" t="s">
        <v>5</v>
      </c>
      <c r="B66" s="462">
        <v>45443</v>
      </c>
    </row>
    <row r="67" spans="1:2">
      <c r="A67" s="439" t="s">
        <v>8</v>
      </c>
      <c r="B67" s="462">
        <v>42047</v>
      </c>
    </row>
    <row r="68" spans="1:2">
      <c r="A68" s="439" t="s">
        <v>12</v>
      </c>
      <c r="B68" s="462">
        <v>37626</v>
      </c>
    </row>
    <row r="69" spans="1:2">
      <c r="A69" s="439" t="s">
        <v>4</v>
      </c>
      <c r="B69" s="463">
        <v>35080</v>
      </c>
    </row>
    <row r="70" spans="1:2">
      <c r="A70" s="439" t="s">
        <v>3</v>
      </c>
      <c r="B70" s="462">
        <v>34959</v>
      </c>
    </row>
    <row r="71" spans="1:2">
      <c r="A71" s="439" t="s">
        <v>13</v>
      </c>
      <c r="B71" s="464">
        <v>33653</v>
      </c>
    </row>
    <row r="72" spans="1:2" ht="15.75" thickBot="1">
      <c r="A72" s="465" t="s">
        <v>103</v>
      </c>
      <c r="B72" s="466">
        <v>27993</v>
      </c>
    </row>
    <row r="73" spans="1:2" ht="15.75" thickBot="1"/>
    <row r="74" spans="1:2" ht="63.75" thickBot="1">
      <c r="A74" s="430" t="s">
        <v>120</v>
      </c>
      <c r="B74" s="460" t="s">
        <v>371</v>
      </c>
    </row>
    <row r="75" spans="1:2">
      <c r="A75" s="439" t="s">
        <v>14</v>
      </c>
      <c r="B75" s="461">
        <v>15976</v>
      </c>
    </row>
    <row r="76" spans="1:2">
      <c r="A76" s="439" t="s">
        <v>70</v>
      </c>
      <c r="B76" s="462">
        <v>12087</v>
      </c>
    </row>
    <row r="77" spans="1:2">
      <c r="A77" s="439" t="s">
        <v>11</v>
      </c>
      <c r="B77" s="462">
        <v>10208</v>
      </c>
    </row>
    <row r="78" spans="1:2">
      <c r="A78" s="439" t="s">
        <v>9</v>
      </c>
      <c r="B78" s="462">
        <v>9133</v>
      </c>
    </row>
    <row r="79" spans="1:2">
      <c r="A79" s="439" t="s">
        <v>6</v>
      </c>
      <c r="B79" s="462">
        <v>8582</v>
      </c>
    </row>
    <row r="80" spans="1:2">
      <c r="A80" s="439" t="s">
        <v>2</v>
      </c>
      <c r="B80" s="462">
        <v>8287</v>
      </c>
    </row>
    <row r="81" spans="1:13">
      <c r="A81" s="439" t="s">
        <v>370</v>
      </c>
      <c r="B81" s="462">
        <v>7401</v>
      </c>
    </row>
    <row r="82" spans="1:13">
      <c r="A82" s="439" t="s">
        <v>4</v>
      </c>
      <c r="B82" s="462">
        <v>6572</v>
      </c>
    </row>
    <row r="83" spans="1:13">
      <c r="A83" s="439" t="s">
        <v>8</v>
      </c>
      <c r="B83" s="462">
        <v>5944</v>
      </c>
    </row>
    <row r="84" spans="1:13">
      <c r="A84" s="439" t="s">
        <v>5</v>
      </c>
      <c r="B84" s="462">
        <v>5585</v>
      </c>
    </row>
    <row r="85" spans="1:13">
      <c r="A85" s="439" t="s">
        <v>3</v>
      </c>
      <c r="B85" s="462">
        <v>4936</v>
      </c>
    </row>
    <row r="86" spans="1:13">
      <c r="A86" s="439" t="s">
        <v>7</v>
      </c>
      <c r="B86" s="463">
        <v>4621</v>
      </c>
    </row>
    <row r="87" spans="1:13">
      <c r="A87" s="439" t="s">
        <v>13</v>
      </c>
      <c r="B87" s="462">
        <v>4466</v>
      </c>
    </row>
    <row r="88" spans="1:13">
      <c r="A88" s="439" t="s">
        <v>12</v>
      </c>
      <c r="B88" s="464">
        <v>3868</v>
      </c>
    </row>
    <row r="89" spans="1:13" ht="15.75" thickBot="1">
      <c r="A89" s="465" t="s">
        <v>103</v>
      </c>
      <c r="B89" s="466">
        <v>3350</v>
      </c>
    </row>
    <row r="92" spans="1:13" ht="15.75" thickBot="1"/>
    <row r="93" spans="1:13" ht="18.75" thickBot="1">
      <c r="A93" s="827" t="s">
        <v>414</v>
      </c>
      <c r="B93" s="828"/>
      <c r="C93" s="828"/>
      <c r="D93" s="828"/>
      <c r="E93" s="828"/>
      <c r="F93" s="828"/>
      <c r="G93" s="828"/>
      <c r="H93" s="828"/>
      <c r="I93" s="828"/>
      <c r="J93" s="828"/>
      <c r="K93" s="828"/>
      <c r="L93" s="828"/>
      <c r="M93" s="829"/>
    </row>
    <row r="94" spans="1:13" s="93" customFormat="1" ht="15.75">
      <c r="A94" s="830" t="s">
        <v>373</v>
      </c>
      <c r="B94" s="467" t="s">
        <v>253</v>
      </c>
      <c r="C94" s="468" t="s">
        <v>248</v>
      </c>
      <c r="D94" s="468" t="s">
        <v>245</v>
      </c>
      <c r="E94" s="468" t="s">
        <v>249</v>
      </c>
      <c r="F94" s="468" t="s">
        <v>241</v>
      </c>
      <c r="G94" s="468" t="s">
        <v>246</v>
      </c>
      <c r="H94" s="468" t="s">
        <v>242</v>
      </c>
      <c r="I94" s="468" t="s">
        <v>243</v>
      </c>
      <c r="J94" s="468" t="s">
        <v>244</v>
      </c>
      <c r="K94" s="468" t="s">
        <v>263</v>
      </c>
      <c r="L94" s="468" t="s">
        <v>247</v>
      </c>
      <c r="M94" s="469" t="s">
        <v>264</v>
      </c>
    </row>
    <row r="95" spans="1:13" ht="15.75" thickBot="1">
      <c r="A95" s="831"/>
      <c r="B95" s="470">
        <v>661681</v>
      </c>
      <c r="C95" s="471">
        <v>662813</v>
      </c>
      <c r="D95" s="471">
        <v>666433</v>
      </c>
      <c r="E95" s="471">
        <v>671034</v>
      </c>
      <c r="F95" s="471">
        <v>667969</v>
      </c>
      <c r="G95" s="471">
        <v>671550</v>
      </c>
      <c r="H95" s="471">
        <v>673339</v>
      </c>
      <c r="I95" s="471">
        <v>634056</v>
      </c>
      <c r="J95" s="471">
        <v>669902</v>
      </c>
      <c r="K95" s="471">
        <v>671195</v>
      </c>
      <c r="L95" s="471">
        <v>674360</v>
      </c>
      <c r="M95" s="472">
        <v>677190</v>
      </c>
    </row>
    <row r="113" spans="1:13" ht="13.5" customHeight="1" thickBot="1"/>
    <row r="114" spans="1:13" ht="18.75" thickBot="1">
      <c r="A114" s="827" t="s">
        <v>415</v>
      </c>
      <c r="B114" s="828"/>
      <c r="C114" s="828"/>
      <c r="D114" s="828"/>
      <c r="E114" s="828"/>
      <c r="F114" s="828"/>
      <c r="G114" s="828"/>
      <c r="H114" s="828"/>
      <c r="I114" s="828"/>
      <c r="J114" s="828"/>
      <c r="K114" s="828"/>
      <c r="L114" s="828"/>
      <c r="M114" s="829"/>
    </row>
    <row r="115" spans="1:13" s="93" customFormat="1" ht="15.75">
      <c r="A115" s="830" t="s">
        <v>373</v>
      </c>
      <c r="B115" s="467" t="s">
        <v>253</v>
      </c>
      <c r="C115" s="468" t="s">
        <v>248</v>
      </c>
      <c r="D115" s="468" t="s">
        <v>245</v>
      </c>
      <c r="E115" s="468" t="s">
        <v>249</v>
      </c>
      <c r="F115" s="468" t="s">
        <v>241</v>
      </c>
      <c r="G115" s="468" t="s">
        <v>246</v>
      </c>
      <c r="H115" s="468" t="s">
        <v>242</v>
      </c>
      <c r="I115" s="468" t="s">
        <v>243</v>
      </c>
      <c r="J115" s="468" t="s">
        <v>244</v>
      </c>
      <c r="K115" s="468" t="s">
        <v>263</v>
      </c>
      <c r="L115" s="468" t="s">
        <v>247</v>
      </c>
      <c r="M115" s="469" t="s">
        <v>264</v>
      </c>
    </row>
    <row r="116" spans="1:13" ht="15.75" thickBot="1">
      <c r="A116" s="831"/>
      <c r="B116" s="470">
        <v>10379</v>
      </c>
      <c r="C116" s="471">
        <v>8591</v>
      </c>
      <c r="D116" s="471">
        <v>10383</v>
      </c>
      <c r="E116" s="471">
        <v>8956</v>
      </c>
      <c r="F116" s="471">
        <v>9713</v>
      </c>
      <c r="G116" s="471">
        <v>8770</v>
      </c>
      <c r="H116" s="471">
        <v>7422</v>
      </c>
      <c r="I116" s="471">
        <v>8318</v>
      </c>
      <c r="J116" s="471">
        <v>7907</v>
      </c>
      <c r="K116" s="471">
        <v>8395</v>
      </c>
      <c r="L116" s="471">
        <v>8066</v>
      </c>
      <c r="M116" s="472">
        <v>7720</v>
      </c>
    </row>
  </sheetData>
  <mergeCells count="6">
    <mergeCell ref="A114:M114"/>
    <mergeCell ref="A94:A95"/>
    <mergeCell ref="A115:A116"/>
    <mergeCell ref="A1:M1"/>
    <mergeCell ref="A20:N20"/>
    <mergeCell ref="A93:M93"/>
  </mergeCells>
  <phoneticPr fontId="90" type="noConversion"/>
  <pageMargins left="0.70866141732283472" right="0.70866141732283472" top="0.78740157480314965" bottom="0.78740157480314965" header="0.31496062992125984" footer="0.31496062992125984"/>
  <pageSetup paperSize="9" scale="56" fitToWidth="2" fitToHeight="2" orientation="portrait" horizontalDpi="4294967294" r:id="rId1"/>
  <headerFooter>
    <oddHeader>&amp;RPříloha č. 13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44"/>
  <sheetViews>
    <sheetView view="pageBreakPreview" zoomScale="80" zoomScaleNormal="80" zoomScaleSheetLayoutView="80" workbookViewId="0">
      <selection sqref="A1:G1"/>
    </sheetView>
  </sheetViews>
  <sheetFormatPr defaultColWidth="10.7109375" defaultRowHeight="12.75"/>
  <cols>
    <col min="1" max="1" width="28.42578125" style="23" customWidth="1"/>
    <col min="2" max="6" width="21.140625" style="24" customWidth="1"/>
    <col min="7" max="7" width="21.140625" style="23" customWidth="1"/>
    <col min="8" max="8" width="17.140625" style="23" customWidth="1"/>
    <col min="9" max="9" width="18.85546875" style="23" customWidth="1"/>
    <col min="10" max="10" width="19.85546875" style="23" customWidth="1"/>
    <col min="11" max="11" width="5.85546875" style="23" hidden="1" customWidth="1"/>
    <col min="12" max="12" width="10.7109375" style="23" hidden="1" customWidth="1"/>
    <col min="13" max="13" width="26.140625" style="23" hidden="1" customWidth="1"/>
    <col min="14" max="15" width="26.140625" style="23" customWidth="1"/>
    <col min="16" max="16" width="18" style="23" customWidth="1"/>
    <col min="17" max="17" width="10.7109375" style="23"/>
    <col min="18" max="18" width="15.7109375" style="23" customWidth="1"/>
    <col min="19" max="16384" width="10.7109375" style="23"/>
  </cols>
  <sheetData>
    <row r="1" spans="1:18" ht="41.25" customHeight="1" thickBot="1">
      <c r="A1" s="838" t="s">
        <v>426</v>
      </c>
      <c r="B1" s="839"/>
      <c r="C1" s="839"/>
      <c r="D1" s="839"/>
      <c r="E1" s="839"/>
      <c r="F1" s="839"/>
      <c r="G1" s="840"/>
    </row>
    <row r="2" spans="1:18" ht="42.75" customHeight="1" thickBot="1">
      <c r="A2" s="473" t="s">
        <v>0</v>
      </c>
      <c r="B2" s="474" t="s">
        <v>65</v>
      </c>
      <c r="C2" s="475" t="s">
        <v>66</v>
      </c>
      <c r="D2" s="474" t="s">
        <v>67</v>
      </c>
      <c r="E2" s="475" t="s">
        <v>68</v>
      </c>
      <c r="F2" s="476" t="s">
        <v>69</v>
      </c>
      <c r="G2" s="476" t="s">
        <v>425</v>
      </c>
      <c r="K2" s="24"/>
      <c r="M2" s="25"/>
      <c r="N2" s="25"/>
      <c r="O2" s="25"/>
      <c r="P2" s="25"/>
      <c r="R2" s="24"/>
    </row>
    <row r="3" spans="1:18" ht="15" customHeight="1">
      <c r="A3" s="477" t="s">
        <v>204</v>
      </c>
      <c r="B3" s="478">
        <v>0</v>
      </c>
      <c r="C3" s="479">
        <v>135.541</v>
      </c>
      <c r="D3" s="480"/>
      <c r="E3" s="479"/>
      <c r="F3" s="481">
        <v>791.73</v>
      </c>
      <c r="G3" s="479"/>
      <c r="K3" s="24"/>
      <c r="M3" s="25"/>
      <c r="N3" s="25"/>
      <c r="O3" s="25"/>
      <c r="P3" s="25"/>
      <c r="R3" s="24"/>
    </row>
    <row r="4" spans="1:18" ht="15" customHeight="1">
      <c r="A4" s="482" t="s">
        <v>70</v>
      </c>
      <c r="B4" s="478">
        <v>1252012.15105</v>
      </c>
      <c r="C4" s="483">
        <v>290746.69799999997</v>
      </c>
      <c r="D4" s="480">
        <v>209228.87923999998</v>
      </c>
      <c r="E4" s="483">
        <v>3035732.9128700001</v>
      </c>
      <c r="F4" s="484">
        <v>6267186.5236599995</v>
      </c>
      <c r="G4" s="484">
        <v>12531.8876</v>
      </c>
      <c r="I4" s="26"/>
      <c r="J4" s="22"/>
      <c r="K4" s="24"/>
      <c r="M4" s="25"/>
      <c r="N4" s="25"/>
      <c r="O4" s="25"/>
      <c r="P4" s="25"/>
      <c r="R4" s="24"/>
    </row>
    <row r="5" spans="1:18" ht="15" customHeight="1">
      <c r="A5" s="482" t="s">
        <v>3</v>
      </c>
      <c r="B5" s="478">
        <v>492431.57956000004</v>
      </c>
      <c r="C5" s="483">
        <v>217125.72876</v>
      </c>
      <c r="D5" s="480">
        <v>173797.99650000001</v>
      </c>
      <c r="E5" s="483">
        <v>2285933.9367300002</v>
      </c>
      <c r="F5" s="484">
        <v>2961428.2057199995</v>
      </c>
      <c r="G5" s="484">
        <v>8593.8575000000001</v>
      </c>
      <c r="I5" s="26"/>
      <c r="J5" s="22"/>
      <c r="K5" s="24"/>
      <c r="M5" s="25"/>
      <c r="N5" s="25"/>
      <c r="O5" s="25"/>
      <c r="P5" s="25"/>
      <c r="R5" s="24"/>
    </row>
    <row r="6" spans="1:18" ht="15" customHeight="1">
      <c r="A6" s="482" t="s">
        <v>11</v>
      </c>
      <c r="B6" s="478">
        <v>1051100.5047200001</v>
      </c>
      <c r="C6" s="483">
        <v>365348.0711</v>
      </c>
      <c r="D6" s="480">
        <v>324213.42659000005</v>
      </c>
      <c r="E6" s="483">
        <v>4374052.6759200003</v>
      </c>
      <c r="F6" s="484">
        <v>6017114.4724699995</v>
      </c>
      <c r="G6" s="484">
        <v>12283.7132</v>
      </c>
      <c r="I6" s="26"/>
      <c r="J6" s="22"/>
      <c r="K6" s="24"/>
      <c r="M6" s="25"/>
      <c r="N6" s="25"/>
      <c r="O6" s="25"/>
      <c r="P6" s="25"/>
      <c r="R6" s="24"/>
    </row>
    <row r="7" spans="1:18" ht="15" customHeight="1">
      <c r="A7" s="482" t="s">
        <v>5</v>
      </c>
      <c r="B7" s="478">
        <v>460887.89237000002</v>
      </c>
      <c r="C7" s="483">
        <v>165871.22975</v>
      </c>
      <c r="D7" s="480">
        <v>68459.945599999992</v>
      </c>
      <c r="E7" s="483">
        <v>994855.29099999997</v>
      </c>
      <c r="F7" s="484">
        <v>1324446.5161600001</v>
      </c>
      <c r="G7" s="484">
        <v>6378.9940999999999</v>
      </c>
      <c r="I7" s="26"/>
      <c r="J7" s="22"/>
      <c r="K7" s="24"/>
      <c r="M7" s="25"/>
      <c r="N7" s="25"/>
      <c r="O7" s="25"/>
      <c r="P7" s="25"/>
      <c r="R7" s="24"/>
    </row>
    <row r="8" spans="1:18" ht="15" customHeight="1">
      <c r="A8" s="482" t="s">
        <v>8</v>
      </c>
      <c r="B8" s="478">
        <v>515468.16772000003</v>
      </c>
      <c r="C8" s="483">
        <v>200280.75652000002</v>
      </c>
      <c r="D8" s="480">
        <v>162351.4902</v>
      </c>
      <c r="E8" s="483">
        <v>2087764.5048</v>
      </c>
      <c r="F8" s="484">
        <v>2639342.1911399998</v>
      </c>
      <c r="G8" s="484">
        <v>7436.3104000000003</v>
      </c>
      <c r="I8" s="26"/>
      <c r="J8" s="22"/>
      <c r="K8" s="24"/>
      <c r="M8" s="25"/>
      <c r="N8" s="25"/>
      <c r="O8" s="25"/>
      <c r="P8" s="25"/>
      <c r="R8" s="24"/>
    </row>
    <row r="9" spans="1:18" ht="15" customHeight="1">
      <c r="A9" s="482" t="s">
        <v>7</v>
      </c>
      <c r="B9" s="478">
        <v>493138.42531000002</v>
      </c>
      <c r="C9" s="483">
        <v>198808.06157999998</v>
      </c>
      <c r="D9" s="480">
        <v>142480.33113999999</v>
      </c>
      <c r="E9" s="483">
        <v>1604249.7171</v>
      </c>
      <c r="F9" s="484">
        <v>2239081.6454999996</v>
      </c>
      <c r="G9" s="484">
        <v>7961.6175999999996</v>
      </c>
      <c r="I9" s="26"/>
      <c r="J9" s="22"/>
      <c r="K9" s="24"/>
      <c r="M9" s="25"/>
      <c r="N9" s="25"/>
      <c r="O9" s="25"/>
      <c r="P9" s="25"/>
      <c r="R9" s="24"/>
    </row>
    <row r="10" spans="1:18" ht="15" customHeight="1">
      <c r="A10" s="482" t="s">
        <v>14</v>
      </c>
      <c r="B10" s="478">
        <v>1558096.4511200001</v>
      </c>
      <c r="C10" s="483">
        <v>750873.48646000004</v>
      </c>
      <c r="D10" s="480">
        <v>329046.85600000003</v>
      </c>
      <c r="E10" s="483">
        <v>4442537.4182500001</v>
      </c>
      <c r="F10" s="484">
        <v>6902245.2143200003</v>
      </c>
      <c r="G10" s="484">
        <v>23709.498</v>
      </c>
      <c r="I10" s="26"/>
      <c r="J10" s="22"/>
      <c r="K10" s="24"/>
      <c r="M10" s="25"/>
      <c r="N10" s="25"/>
      <c r="O10" s="25"/>
      <c r="P10" s="25"/>
      <c r="R10" s="24"/>
    </row>
    <row r="11" spans="1:18" ht="15" customHeight="1">
      <c r="A11" s="482" t="s">
        <v>12</v>
      </c>
      <c r="B11" s="478">
        <v>559485.62056999991</v>
      </c>
      <c r="C11" s="483">
        <v>213873.74101999999</v>
      </c>
      <c r="D11" s="480">
        <v>166624.29752000002</v>
      </c>
      <c r="E11" s="483">
        <v>2314697.4529600004</v>
      </c>
      <c r="F11" s="484">
        <v>3064733.2137800003</v>
      </c>
      <c r="G11" s="484">
        <v>10225.614</v>
      </c>
      <c r="I11" s="26"/>
      <c r="J11" s="22"/>
      <c r="K11" s="24"/>
      <c r="M11" s="25"/>
      <c r="N11" s="25"/>
      <c r="O11" s="25"/>
      <c r="P11" s="25"/>
      <c r="R11" s="24"/>
    </row>
    <row r="12" spans="1:18" ht="15" customHeight="1">
      <c r="A12" s="482" t="s">
        <v>9</v>
      </c>
      <c r="B12" s="478">
        <v>458424.61115999997</v>
      </c>
      <c r="C12" s="483">
        <v>202544.38500000001</v>
      </c>
      <c r="D12" s="480">
        <v>134985.68452000001</v>
      </c>
      <c r="E12" s="483">
        <v>1867272.2736500001</v>
      </c>
      <c r="F12" s="484">
        <v>2482034.7113599996</v>
      </c>
      <c r="G12" s="484">
        <v>7038.3405999999995</v>
      </c>
      <c r="H12" s="27"/>
      <c r="I12" s="26"/>
      <c r="J12" s="22"/>
      <c r="K12" s="24"/>
      <c r="M12" s="25"/>
      <c r="N12" s="25"/>
      <c r="O12" s="25"/>
      <c r="P12" s="25"/>
      <c r="R12" s="24"/>
    </row>
    <row r="13" spans="1:18" ht="15" customHeight="1">
      <c r="A13" s="482" t="s">
        <v>4</v>
      </c>
      <c r="B13" s="478">
        <v>581319.38905</v>
      </c>
      <c r="C13" s="483">
        <v>233257.81625999999</v>
      </c>
      <c r="D13" s="480">
        <v>170900.07490000001</v>
      </c>
      <c r="E13" s="483">
        <v>2111936.9972999999</v>
      </c>
      <c r="F13" s="484">
        <v>2574541.28571</v>
      </c>
      <c r="G13" s="484">
        <v>9401.8684000000012</v>
      </c>
      <c r="H13" s="27"/>
      <c r="I13" s="26"/>
      <c r="J13" s="22"/>
      <c r="K13" s="24"/>
      <c r="M13" s="25"/>
      <c r="N13" s="25"/>
      <c r="O13" s="25"/>
      <c r="P13" s="25"/>
      <c r="R13" s="24"/>
    </row>
    <row r="14" spans="1:18" ht="15" customHeight="1">
      <c r="A14" s="482" t="s">
        <v>2</v>
      </c>
      <c r="B14" s="478">
        <v>1585964.52376</v>
      </c>
      <c r="C14" s="483">
        <v>426643.82601999998</v>
      </c>
      <c r="D14" s="480">
        <v>302947.90789999999</v>
      </c>
      <c r="E14" s="483">
        <v>4074763.4233400002</v>
      </c>
      <c r="F14" s="484">
        <v>6539451.7645599991</v>
      </c>
      <c r="G14" s="484">
        <v>25053.600100000003</v>
      </c>
      <c r="H14" s="27"/>
      <c r="I14" s="26"/>
      <c r="J14" s="22"/>
      <c r="K14" s="24"/>
      <c r="M14" s="25"/>
      <c r="N14" s="25"/>
      <c r="O14" s="25"/>
      <c r="P14" s="25"/>
      <c r="R14" s="24"/>
    </row>
    <row r="15" spans="1:18" ht="15" customHeight="1">
      <c r="A15" s="482" t="s">
        <v>6</v>
      </c>
      <c r="B15" s="478">
        <v>1255784.0489400001</v>
      </c>
      <c r="C15" s="483">
        <v>418600.15925000003</v>
      </c>
      <c r="D15" s="480">
        <v>227291.86350000001</v>
      </c>
      <c r="E15" s="483">
        <v>2869928.4649999999</v>
      </c>
      <c r="F15" s="484">
        <v>4465787.3802500004</v>
      </c>
      <c r="G15" s="484">
        <v>16532.501100000001</v>
      </c>
      <c r="H15" s="28"/>
      <c r="I15" s="26"/>
      <c r="J15" s="22"/>
      <c r="K15" s="24"/>
      <c r="M15" s="25"/>
      <c r="N15" s="25"/>
      <c r="O15" s="25"/>
      <c r="P15" s="25"/>
      <c r="R15" s="24"/>
    </row>
    <row r="16" spans="1:18" ht="15" customHeight="1">
      <c r="A16" s="482" t="s">
        <v>10</v>
      </c>
      <c r="B16" s="478">
        <v>3843577.9747700002</v>
      </c>
      <c r="C16" s="483">
        <v>151172.60699999999</v>
      </c>
      <c r="D16" s="480">
        <v>138515.8248</v>
      </c>
      <c r="E16" s="483">
        <v>1970739.5074400001</v>
      </c>
      <c r="F16" s="484">
        <v>2355082.0105499998</v>
      </c>
      <c r="G16" s="484">
        <v>6636.2512999999999</v>
      </c>
      <c r="H16" s="27"/>
      <c r="I16" s="26"/>
      <c r="J16" s="22"/>
      <c r="K16" s="24"/>
      <c r="M16" s="25"/>
      <c r="N16" s="25"/>
      <c r="O16" s="25"/>
      <c r="P16" s="25"/>
      <c r="R16" s="24"/>
    </row>
    <row r="17" spans="1:18" ht="15" customHeight="1" thickBot="1">
      <c r="A17" s="482" t="s">
        <v>13</v>
      </c>
      <c r="B17" s="478">
        <v>308469.96268</v>
      </c>
      <c r="C17" s="483">
        <v>169251.61719999998</v>
      </c>
      <c r="D17" s="480">
        <v>175551.0851</v>
      </c>
      <c r="E17" s="483">
        <v>2413789.8181999996</v>
      </c>
      <c r="F17" s="484">
        <v>2593374.4966100003</v>
      </c>
      <c r="G17" s="484">
        <v>6662.7129000000004</v>
      </c>
      <c r="H17" s="27"/>
      <c r="I17" s="25"/>
      <c r="J17" s="22"/>
      <c r="K17" s="24"/>
      <c r="M17" s="25"/>
      <c r="N17" s="25"/>
      <c r="O17" s="25"/>
      <c r="P17" s="25"/>
      <c r="R17" s="24"/>
    </row>
    <row r="18" spans="1:18" ht="15" customHeight="1" thickBot="1">
      <c r="A18" s="485" t="s">
        <v>71</v>
      </c>
      <c r="B18" s="486">
        <v>14416161.30278</v>
      </c>
      <c r="C18" s="486">
        <v>4004533.7249199999</v>
      </c>
      <c r="D18" s="487">
        <v>2726395.6635099999</v>
      </c>
      <c r="E18" s="486">
        <v>36448254.394560002</v>
      </c>
      <c r="F18" s="486">
        <v>52426641.361789994</v>
      </c>
      <c r="G18" s="486">
        <v>160446.76680000001</v>
      </c>
      <c r="H18" s="25"/>
      <c r="I18" s="25"/>
      <c r="K18" s="24"/>
      <c r="M18" s="25"/>
      <c r="N18" s="25"/>
      <c r="O18" s="25"/>
      <c r="P18" s="25"/>
      <c r="R18" s="24"/>
    </row>
    <row r="19" spans="1:18" ht="15">
      <c r="A19" s="553" t="s">
        <v>358</v>
      </c>
      <c r="B19" s="554"/>
      <c r="C19" s="555"/>
      <c r="D19" s="554"/>
      <c r="E19" s="554"/>
      <c r="F19" s="555"/>
      <c r="G19" s="556"/>
      <c r="I19" s="25"/>
    </row>
    <row r="20" spans="1:18" s="29" customFormat="1" ht="26.25" customHeight="1">
      <c r="A20" s="553" t="s">
        <v>205</v>
      </c>
      <c r="B20" s="844" t="s">
        <v>303</v>
      </c>
      <c r="C20" s="844"/>
      <c r="D20" s="844"/>
      <c r="E20" s="844"/>
      <c r="F20" s="844"/>
      <c r="G20" s="844"/>
    </row>
    <row r="21" spans="1:18" s="29" customFormat="1" ht="15">
      <c r="A21" s="553"/>
      <c r="B21" s="844"/>
      <c r="C21" s="844"/>
      <c r="D21" s="844"/>
      <c r="E21" s="844"/>
      <c r="F21" s="844"/>
      <c r="G21" s="844"/>
    </row>
    <row r="22" spans="1:18" s="29" customFormat="1" ht="15">
      <c r="A22" s="553"/>
      <c r="B22" s="844"/>
      <c r="C22" s="844"/>
      <c r="D22" s="844"/>
      <c r="E22" s="844"/>
      <c r="F22" s="844"/>
      <c r="G22" s="844"/>
    </row>
    <row r="23" spans="1:18" s="29" customFormat="1" ht="15">
      <c r="A23" s="553"/>
      <c r="B23" s="844"/>
      <c r="C23" s="844"/>
      <c r="D23" s="844"/>
      <c r="E23" s="844"/>
      <c r="F23" s="844"/>
      <c r="G23" s="844"/>
    </row>
    <row r="24" spans="1:18" s="29" customFormat="1" ht="15">
      <c r="A24" s="553"/>
      <c r="B24" s="844"/>
      <c r="C24" s="844"/>
      <c r="D24" s="844"/>
      <c r="E24" s="844"/>
      <c r="F24" s="844"/>
      <c r="G24" s="844"/>
    </row>
    <row r="25" spans="1:18" s="29" customFormat="1">
      <c r="A25" s="557"/>
      <c r="B25" s="558"/>
      <c r="C25" s="558"/>
      <c r="D25" s="558"/>
      <c r="E25" s="558"/>
      <c r="F25" s="558"/>
      <c r="G25" s="557"/>
    </row>
    <row r="26" spans="1:18" s="29" customFormat="1" ht="13.5" thickBot="1">
      <c r="A26" s="557"/>
      <c r="B26" s="558"/>
      <c r="C26" s="558"/>
      <c r="D26" s="558"/>
      <c r="E26" s="558"/>
      <c r="F26" s="558"/>
      <c r="G26" s="557"/>
    </row>
    <row r="27" spans="1:18" ht="36" customHeight="1" thickBot="1">
      <c r="A27" s="841" t="s">
        <v>382</v>
      </c>
      <c r="B27" s="842"/>
      <c r="C27" s="842"/>
      <c r="D27" s="842"/>
      <c r="E27" s="842"/>
      <c r="F27" s="842"/>
      <c r="G27" s="843"/>
    </row>
    <row r="28" spans="1:18" ht="42" customHeight="1" thickBot="1">
      <c r="A28" s="488" t="s">
        <v>0</v>
      </c>
      <c r="B28" s="489" t="s">
        <v>65</v>
      </c>
      <c r="C28" s="490" t="s">
        <v>66</v>
      </c>
      <c r="D28" s="489" t="s">
        <v>67</v>
      </c>
      <c r="E28" s="490" t="s">
        <v>68</v>
      </c>
      <c r="F28" s="491" t="s">
        <v>69</v>
      </c>
      <c r="G28" s="491" t="s">
        <v>367</v>
      </c>
    </row>
    <row r="29" spans="1:18" ht="15">
      <c r="A29" s="482" t="s">
        <v>70</v>
      </c>
      <c r="B29" s="492">
        <v>129526</v>
      </c>
      <c r="C29" s="493">
        <v>30982</v>
      </c>
      <c r="D29" s="492">
        <v>252047</v>
      </c>
      <c r="E29" s="494">
        <v>370676</v>
      </c>
      <c r="F29" s="495">
        <v>790163</v>
      </c>
      <c r="G29" s="496">
        <v>4975</v>
      </c>
    </row>
    <row r="30" spans="1:18" ht="15">
      <c r="A30" s="482" t="s">
        <v>3</v>
      </c>
      <c r="B30" s="492">
        <v>52263</v>
      </c>
      <c r="C30" s="494">
        <v>22883</v>
      </c>
      <c r="D30" s="492">
        <v>196175</v>
      </c>
      <c r="E30" s="494">
        <v>263983</v>
      </c>
      <c r="F30" s="495">
        <v>507401</v>
      </c>
      <c r="G30" s="496">
        <v>4894</v>
      </c>
    </row>
    <row r="31" spans="1:18" ht="15">
      <c r="A31" s="482" t="s">
        <v>11</v>
      </c>
      <c r="B31" s="492">
        <v>114197</v>
      </c>
      <c r="C31" s="494">
        <v>36962</v>
      </c>
      <c r="D31" s="492">
        <v>376376</v>
      </c>
      <c r="E31" s="494">
        <v>523339</v>
      </c>
      <c r="F31" s="495">
        <v>972476</v>
      </c>
      <c r="G31" s="496">
        <v>7101</v>
      </c>
    </row>
    <row r="32" spans="1:18" ht="15">
      <c r="A32" s="482" t="s">
        <v>5</v>
      </c>
      <c r="B32" s="492">
        <v>56354</v>
      </c>
      <c r="C32" s="494">
        <v>18163</v>
      </c>
      <c r="D32" s="492">
        <v>74186</v>
      </c>
      <c r="E32" s="494">
        <v>117102</v>
      </c>
      <c r="F32" s="495">
        <v>260347</v>
      </c>
      <c r="G32" s="496">
        <v>3741</v>
      </c>
    </row>
    <row r="33" spans="1:7" ht="15">
      <c r="A33" s="482" t="s">
        <v>8</v>
      </c>
      <c r="B33" s="492">
        <v>49856</v>
      </c>
      <c r="C33" s="494">
        <v>19556</v>
      </c>
      <c r="D33" s="492">
        <v>175963</v>
      </c>
      <c r="E33" s="494">
        <v>250492</v>
      </c>
      <c r="F33" s="495">
        <v>455438</v>
      </c>
      <c r="G33" s="496">
        <v>3810</v>
      </c>
    </row>
    <row r="34" spans="1:7" ht="15">
      <c r="A34" s="482" t="s">
        <v>7</v>
      </c>
      <c r="B34" s="492">
        <v>55144</v>
      </c>
      <c r="C34" s="494">
        <v>20815</v>
      </c>
      <c r="D34" s="492">
        <v>167128</v>
      </c>
      <c r="E34" s="494">
        <v>189501</v>
      </c>
      <c r="F34" s="495">
        <v>398275</v>
      </c>
      <c r="G34" s="496">
        <v>4754</v>
      </c>
    </row>
    <row r="35" spans="1:7" ht="15">
      <c r="A35" s="482" t="s">
        <v>14</v>
      </c>
      <c r="B35" s="492">
        <v>281554</v>
      </c>
      <c r="C35" s="494">
        <v>77056</v>
      </c>
      <c r="D35" s="492">
        <v>305019</v>
      </c>
      <c r="E35" s="494">
        <v>524461</v>
      </c>
      <c r="F35" s="495">
        <v>1425125</v>
      </c>
      <c r="G35" s="496">
        <v>14547</v>
      </c>
    </row>
    <row r="36" spans="1:7" ht="15">
      <c r="A36" s="482" t="s">
        <v>12</v>
      </c>
      <c r="B36" s="492">
        <v>80490</v>
      </c>
      <c r="C36" s="494">
        <v>23673</v>
      </c>
      <c r="D36" s="492">
        <v>181461</v>
      </c>
      <c r="E36" s="494">
        <v>277384</v>
      </c>
      <c r="F36" s="495">
        <v>545212</v>
      </c>
      <c r="G36" s="496">
        <v>5606</v>
      </c>
    </row>
    <row r="37" spans="1:7" ht="15">
      <c r="A37" s="482" t="s">
        <v>9</v>
      </c>
      <c r="B37" s="492">
        <v>45227</v>
      </c>
      <c r="C37" s="494">
        <v>19691</v>
      </c>
      <c r="D37" s="492">
        <v>155704</v>
      </c>
      <c r="E37" s="494">
        <v>227141</v>
      </c>
      <c r="F37" s="495">
        <v>419511</v>
      </c>
      <c r="G37" s="496">
        <v>3903</v>
      </c>
    </row>
    <row r="38" spans="1:7" ht="15">
      <c r="A38" s="482" t="s">
        <v>4</v>
      </c>
      <c r="B38" s="492">
        <v>49317</v>
      </c>
      <c r="C38" s="494">
        <v>24696</v>
      </c>
      <c r="D38" s="492">
        <v>195722</v>
      </c>
      <c r="E38" s="494">
        <v>249911</v>
      </c>
      <c r="F38" s="495">
        <v>398254</v>
      </c>
      <c r="G38" s="496">
        <v>4635</v>
      </c>
    </row>
    <row r="39" spans="1:7" ht="15">
      <c r="A39" s="482" t="s">
        <v>2</v>
      </c>
      <c r="B39" s="492">
        <v>112426</v>
      </c>
      <c r="C39" s="494">
        <v>44863</v>
      </c>
      <c r="D39" s="492">
        <v>343517</v>
      </c>
      <c r="E39" s="494">
        <v>482245</v>
      </c>
      <c r="F39" s="495">
        <v>990033</v>
      </c>
      <c r="G39" s="496">
        <v>11576</v>
      </c>
    </row>
    <row r="40" spans="1:7" ht="15">
      <c r="A40" s="482" t="s">
        <v>6</v>
      </c>
      <c r="B40" s="492">
        <v>188393</v>
      </c>
      <c r="C40" s="494">
        <v>48238</v>
      </c>
      <c r="D40" s="492">
        <v>266947</v>
      </c>
      <c r="E40" s="494">
        <v>375089</v>
      </c>
      <c r="F40" s="495">
        <v>911645</v>
      </c>
      <c r="G40" s="496">
        <v>9969</v>
      </c>
    </row>
    <row r="41" spans="1:7" ht="15">
      <c r="A41" s="482" t="s">
        <v>10</v>
      </c>
      <c r="B41" s="492">
        <v>28437</v>
      </c>
      <c r="C41" s="494">
        <v>14897</v>
      </c>
      <c r="D41" s="492">
        <v>169979</v>
      </c>
      <c r="E41" s="494">
        <v>224240</v>
      </c>
      <c r="F41" s="495">
        <v>394641</v>
      </c>
      <c r="G41" s="496">
        <v>4112</v>
      </c>
    </row>
    <row r="42" spans="1:7" ht="15.75" thickBot="1">
      <c r="A42" s="482" t="s">
        <v>13</v>
      </c>
      <c r="B42" s="492">
        <v>42718</v>
      </c>
      <c r="C42" s="497">
        <v>17074</v>
      </c>
      <c r="D42" s="492">
        <v>213188</v>
      </c>
      <c r="E42" s="494">
        <v>274722</v>
      </c>
      <c r="F42" s="495">
        <v>442387</v>
      </c>
      <c r="G42" s="496">
        <v>3582</v>
      </c>
    </row>
    <row r="43" spans="1:7" ht="15" customHeight="1" thickBot="1">
      <c r="A43" s="485" t="s">
        <v>71</v>
      </c>
      <c r="B43" s="498">
        <v>1285902</v>
      </c>
      <c r="C43" s="498">
        <v>419549</v>
      </c>
      <c r="D43" s="498">
        <v>3073412</v>
      </c>
      <c r="E43" s="498">
        <v>4350286</v>
      </c>
      <c r="F43" s="498">
        <v>8910908</v>
      </c>
      <c r="G43" s="499">
        <v>87205</v>
      </c>
    </row>
    <row r="44" spans="1:7" ht="15">
      <c r="A44" s="559" t="s">
        <v>336</v>
      </c>
      <c r="B44" s="560"/>
      <c r="C44" s="560"/>
      <c r="D44" s="560"/>
      <c r="E44" s="560"/>
      <c r="F44" s="560"/>
      <c r="G44" s="556"/>
    </row>
  </sheetData>
  <mergeCells count="3">
    <mergeCell ref="A1:G1"/>
    <mergeCell ref="A27:G27"/>
    <mergeCell ref="B20:G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horizontalDpi="4294967294" verticalDpi="4294967294" r:id="rId1"/>
  <headerFooter>
    <oddHeader>&amp;R&amp;10Příloha č. 14a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9"/>
  <sheetViews>
    <sheetView view="pageBreakPreview" zoomScale="80" zoomScaleNormal="80" zoomScaleSheetLayoutView="80" workbookViewId="0">
      <selection sqref="A1:AB1"/>
    </sheetView>
  </sheetViews>
  <sheetFormatPr defaultColWidth="10.7109375" defaultRowHeight="15"/>
  <cols>
    <col min="1" max="1" width="27.42578125" style="1" customWidth="1"/>
    <col min="2" max="6" width="19.7109375" style="1" customWidth="1"/>
    <col min="7" max="7" width="13.140625" style="1" bestFit="1" customWidth="1"/>
    <col min="8" max="16384" width="10.7109375" style="1"/>
  </cols>
  <sheetData>
    <row r="1" spans="1:6" ht="36" customHeight="1" thickBot="1">
      <c r="A1" s="845" t="s">
        <v>428</v>
      </c>
      <c r="B1" s="846"/>
      <c r="C1" s="846"/>
      <c r="D1" s="846"/>
      <c r="E1" s="846"/>
      <c r="F1" s="847"/>
    </row>
    <row r="2" spans="1:6" ht="36" customHeight="1" thickBot="1">
      <c r="A2" s="500" t="s">
        <v>206</v>
      </c>
      <c r="B2" s="501" t="s">
        <v>427</v>
      </c>
      <c r="C2" s="502" t="s">
        <v>72</v>
      </c>
      <c r="D2" s="501" t="s">
        <v>73</v>
      </c>
      <c r="E2" s="502" t="s">
        <v>74</v>
      </c>
      <c r="F2" s="501" t="s">
        <v>75</v>
      </c>
    </row>
    <row r="3" spans="1:6" ht="15.75" customHeight="1">
      <c r="A3" s="503" t="s">
        <v>269</v>
      </c>
      <c r="B3" s="504">
        <v>282.58213000000001</v>
      </c>
      <c r="C3" s="505">
        <v>0</v>
      </c>
      <c r="D3" s="504">
        <v>0</v>
      </c>
      <c r="E3" s="505">
        <v>0</v>
      </c>
      <c r="F3" s="504">
        <v>509.24099000000001</v>
      </c>
    </row>
    <row r="4" spans="1:6" ht="15" customHeight="1">
      <c r="A4" s="503" t="s">
        <v>70</v>
      </c>
      <c r="B4" s="504">
        <v>690579.82384000008</v>
      </c>
      <c r="C4" s="505">
        <v>1050</v>
      </c>
      <c r="D4" s="504">
        <v>7409</v>
      </c>
      <c r="E4" s="505">
        <v>1194402.5396199999</v>
      </c>
      <c r="F4" s="504">
        <v>4368426.4342</v>
      </c>
    </row>
    <row r="5" spans="1:6" ht="15" customHeight="1">
      <c r="A5" s="503" t="s">
        <v>3</v>
      </c>
      <c r="B5" s="504">
        <v>667247.63101000001</v>
      </c>
      <c r="C5" s="505">
        <v>765</v>
      </c>
      <c r="D5" s="504">
        <v>4842</v>
      </c>
      <c r="E5" s="505">
        <v>351253.91542999999</v>
      </c>
      <c r="F5" s="504">
        <v>1931449.3241799998</v>
      </c>
    </row>
    <row r="6" spans="1:6" ht="15" customHeight="1">
      <c r="A6" s="503" t="s">
        <v>11</v>
      </c>
      <c r="B6" s="504">
        <v>1171432.78635</v>
      </c>
      <c r="C6" s="505">
        <v>1385</v>
      </c>
      <c r="D6" s="504">
        <v>8651</v>
      </c>
      <c r="E6" s="505">
        <v>903547.68276000011</v>
      </c>
      <c r="F6" s="504">
        <v>3922585.8963599997</v>
      </c>
    </row>
    <row r="7" spans="1:6" ht="15" customHeight="1">
      <c r="A7" s="503" t="s">
        <v>5</v>
      </c>
      <c r="B7" s="504">
        <v>308989.12919000001</v>
      </c>
      <c r="C7" s="505">
        <v>425</v>
      </c>
      <c r="D7" s="504">
        <v>3665</v>
      </c>
      <c r="E7" s="505">
        <v>269801.46119</v>
      </c>
      <c r="F7" s="504">
        <v>738038.08648000006</v>
      </c>
    </row>
    <row r="8" spans="1:6" ht="15" customHeight="1">
      <c r="A8" s="503" t="s">
        <v>8</v>
      </c>
      <c r="B8" s="504">
        <v>580221.41321000003</v>
      </c>
      <c r="C8" s="505">
        <v>640</v>
      </c>
      <c r="D8" s="504">
        <v>4535</v>
      </c>
      <c r="E8" s="505">
        <v>364098.73035999999</v>
      </c>
      <c r="F8" s="504">
        <v>1686091.0237699999</v>
      </c>
    </row>
    <row r="9" spans="1:6" ht="15" customHeight="1">
      <c r="A9" s="503" t="s">
        <v>7</v>
      </c>
      <c r="B9" s="504">
        <v>487955.95731999999</v>
      </c>
      <c r="C9" s="505">
        <v>480</v>
      </c>
      <c r="D9" s="504">
        <v>3695.1</v>
      </c>
      <c r="E9" s="505">
        <v>403425.53357999993</v>
      </c>
      <c r="F9" s="504">
        <v>1339696.3219999999</v>
      </c>
    </row>
    <row r="10" spans="1:6" ht="15" customHeight="1">
      <c r="A10" s="503" t="s">
        <v>14</v>
      </c>
      <c r="B10" s="504">
        <v>1484699.6117799999</v>
      </c>
      <c r="C10" s="505">
        <v>1780</v>
      </c>
      <c r="D10" s="504">
        <v>14206</v>
      </c>
      <c r="E10" s="505">
        <v>1833015.4443699999</v>
      </c>
      <c r="F10" s="504">
        <v>3551984.8240300003</v>
      </c>
    </row>
    <row r="11" spans="1:6" ht="15" customHeight="1">
      <c r="A11" s="503" t="s">
        <v>12</v>
      </c>
      <c r="B11" s="504">
        <v>705264.98733000003</v>
      </c>
      <c r="C11" s="505">
        <v>1040</v>
      </c>
      <c r="D11" s="504">
        <v>5219</v>
      </c>
      <c r="E11" s="505">
        <v>431034.21353000001</v>
      </c>
      <c r="F11" s="504">
        <v>1917423.6865100001</v>
      </c>
    </row>
    <row r="12" spans="1:6" ht="15" customHeight="1">
      <c r="A12" s="503" t="s">
        <v>9</v>
      </c>
      <c r="B12" s="504">
        <v>558363.65004999994</v>
      </c>
      <c r="C12" s="505">
        <v>695</v>
      </c>
      <c r="D12" s="504">
        <v>3445.9821499999998</v>
      </c>
      <c r="E12" s="505">
        <v>288137.80862999998</v>
      </c>
      <c r="F12" s="504">
        <v>1628625.4604299997</v>
      </c>
    </row>
    <row r="13" spans="1:6" ht="15" customHeight="1">
      <c r="A13" s="503" t="s">
        <v>4</v>
      </c>
      <c r="B13" s="504">
        <v>526282.86982000002</v>
      </c>
      <c r="C13" s="505">
        <v>535</v>
      </c>
      <c r="D13" s="504">
        <v>3827</v>
      </c>
      <c r="E13" s="505">
        <v>278298.37569000002</v>
      </c>
      <c r="F13" s="504">
        <v>1761663.2153</v>
      </c>
    </row>
    <row r="14" spans="1:6" ht="15" customHeight="1">
      <c r="A14" s="503" t="s">
        <v>2</v>
      </c>
      <c r="B14" s="504">
        <v>1285802.1769300001</v>
      </c>
      <c r="C14" s="505">
        <v>1720</v>
      </c>
      <c r="D14" s="504">
        <v>10085</v>
      </c>
      <c r="E14" s="505">
        <v>646605.43076999998</v>
      </c>
      <c r="F14" s="504">
        <v>4587255.1813599998</v>
      </c>
    </row>
    <row r="15" spans="1:6" ht="15" customHeight="1">
      <c r="A15" s="503" t="s">
        <v>6</v>
      </c>
      <c r="B15" s="504">
        <v>1002017.45982</v>
      </c>
      <c r="C15" s="505">
        <v>1090</v>
      </c>
      <c r="D15" s="504">
        <v>12363.784</v>
      </c>
      <c r="E15" s="505">
        <v>1127140.7523299998</v>
      </c>
      <c r="F15" s="504">
        <v>2310069.9586300002</v>
      </c>
    </row>
    <row r="16" spans="1:6" ht="15" customHeight="1">
      <c r="A16" s="503" t="s">
        <v>10</v>
      </c>
      <c r="B16" s="504">
        <v>550268.43299999996</v>
      </c>
      <c r="C16" s="505">
        <v>505</v>
      </c>
      <c r="D16" s="504">
        <v>3292</v>
      </c>
      <c r="E16" s="505">
        <v>194214.98535</v>
      </c>
      <c r="F16" s="504">
        <v>1604166.3589999999</v>
      </c>
    </row>
    <row r="17" spans="1:7" ht="15" customHeight="1" thickBot="1">
      <c r="A17" s="503" t="s">
        <v>13</v>
      </c>
      <c r="B17" s="504">
        <v>607602.83739999996</v>
      </c>
      <c r="C17" s="505">
        <v>605</v>
      </c>
      <c r="D17" s="504">
        <v>3218</v>
      </c>
      <c r="E17" s="505">
        <v>255879.22341000001</v>
      </c>
      <c r="F17" s="504">
        <v>1722838.763</v>
      </c>
    </row>
    <row r="18" spans="1:7" ht="15" customHeight="1" thickBot="1">
      <c r="A18" s="506" t="s">
        <v>71</v>
      </c>
      <c r="B18" s="507">
        <v>10627011.349180002</v>
      </c>
      <c r="C18" s="507">
        <v>12715</v>
      </c>
      <c r="D18" s="507">
        <v>88453.866150000002</v>
      </c>
      <c r="E18" s="507">
        <v>8540856.0970199984</v>
      </c>
      <c r="F18" s="507">
        <v>33070823.776240002</v>
      </c>
      <c r="G18" s="20"/>
    </row>
    <row r="19" spans="1:7">
      <c r="A19" s="508" t="s">
        <v>270</v>
      </c>
      <c r="B19" s="508"/>
      <c r="C19" s="508"/>
      <c r="D19" s="508"/>
      <c r="E19" s="508"/>
      <c r="F19" s="508"/>
      <c r="G19" s="20"/>
    </row>
    <row r="20" spans="1:7">
      <c r="A20" s="509" t="s">
        <v>358</v>
      </c>
      <c r="B20" s="508"/>
      <c r="C20" s="508"/>
      <c r="D20" s="508"/>
      <c r="E20" s="508"/>
      <c r="F20" s="508"/>
    </row>
    <row r="21" spans="1:7" ht="15.75" thickBot="1">
      <c r="A21" s="508"/>
      <c r="B21" s="508"/>
      <c r="C21" s="508"/>
      <c r="D21" s="508"/>
      <c r="E21" s="508"/>
      <c r="F21" s="508"/>
    </row>
    <row r="22" spans="1:7" ht="30" customHeight="1" thickBot="1">
      <c r="A22" s="845" t="s">
        <v>383</v>
      </c>
      <c r="B22" s="846"/>
      <c r="C22" s="846"/>
      <c r="D22" s="846"/>
      <c r="E22" s="846"/>
      <c r="F22" s="847"/>
      <c r="G22" s="20"/>
    </row>
    <row r="23" spans="1:7" ht="38.25" customHeight="1" thickBot="1">
      <c r="A23" s="501" t="s">
        <v>206</v>
      </c>
      <c r="B23" s="501" t="s">
        <v>112</v>
      </c>
      <c r="C23" s="502" t="s">
        <v>72</v>
      </c>
      <c r="D23" s="501" t="s">
        <v>73</v>
      </c>
      <c r="E23" s="502" t="s">
        <v>74</v>
      </c>
      <c r="F23" s="501" t="s">
        <v>75</v>
      </c>
    </row>
    <row r="24" spans="1:7" ht="15" customHeight="1">
      <c r="A24" s="510" t="s">
        <v>70</v>
      </c>
      <c r="B24" s="511">
        <v>163983</v>
      </c>
      <c r="C24" s="512">
        <v>211</v>
      </c>
      <c r="D24" s="513">
        <v>635</v>
      </c>
      <c r="E24" s="512">
        <v>211468</v>
      </c>
      <c r="F24" s="513">
        <v>413866</v>
      </c>
    </row>
    <row r="25" spans="1:7" ht="15" customHeight="1">
      <c r="A25" s="510" t="s">
        <v>3</v>
      </c>
      <c r="B25" s="511">
        <v>209975</v>
      </c>
      <c r="C25" s="512">
        <v>153</v>
      </c>
      <c r="D25" s="511">
        <v>426</v>
      </c>
      <c r="E25" s="512">
        <v>92487</v>
      </c>
      <c r="F25" s="511">
        <v>204360</v>
      </c>
    </row>
    <row r="26" spans="1:7" ht="15" customHeight="1">
      <c r="A26" s="510" t="s">
        <v>11</v>
      </c>
      <c r="B26" s="511">
        <v>357077</v>
      </c>
      <c r="C26" s="512">
        <v>279</v>
      </c>
      <c r="D26" s="511">
        <v>762</v>
      </c>
      <c r="E26" s="512">
        <v>208596</v>
      </c>
      <c r="F26" s="511">
        <v>405762</v>
      </c>
    </row>
    <row r="27" spans="1:7" ht="15" customHeight="1">
      <c r="A27" s="510" t="s">
        <v>5</v>
      </c>
      <c r="B27" s="511">
        <v>114459</v>
      </c>
      <c r="C27" s="512">
        <v>85</v>
      </c>
      <c r="D27" s="511">
        <v>323</v>
      </c>
      <c r="E27" s="512">
        <v>67844</v>
      </c>
      <c r="F27" s="511">
        <v>77636</v>
      </c>
    </row>
    <row r="28" spans="1:7" ht="15" customHeight="1">
      <c r="A28" s="510" t="s">
        <v>8</v>
      </c>
      <c r="B28" s="511">
        <v>187568</v>
      </c>
      <c r="C28" s="512">
        <v>128</v>
      </c>
      <c r="D28" s="511">
        <v>395</v>
      </c>
      <c r="E28" s="512">
        <v>91401</v>
      </c>
      <c r="F28" s="511">
        <v>175946</v>
      </c>
    </row>
    <row r="29" spans="1:7" ht="15" customHeight="1">
      <c r="A29" s="510" t="s">
        <v>7</v>
      </c>
      <c r="B29" s="511">
        <v>162030</v>
      </c>
      <c r="C29" s="512">
        <v>96</v>
      </c>
      <c r="D29" s="511">
        <v>323</v>
      </c>
      <c r="E29" s="512">
        <v>95516</v>
      </c>
      <c r="F29" s="511">
        <v>140310</v>
      </c>
    </row>
    <row r="30" spans="1:7" ht="15" customHeight="1">
      <c r="A30" s="510" t="s">
        <v>14</v>
      </c>
      <c r="B30" s="511">
        <v>596322</v>
      </c>
      <c r="C30" s="512">
        <v>357</v>
      </c>
      <c r="D30" s="511">
        <v>1242</v>
      </c>
      <c r="E30" s="512">
        <v>457520</v>
      </c>
      <c r="F30" s="511">
        <v>369684</v>
      </c>
    </row>
    <row r="31" spans="1:7" ht="15" customHeight="1">
      <c r="A31" s="510" t="s">
        <v>12</v>
      </c>
      <c r="B31" s="511">
        <v>234561</v>
      </c>
      <c r="C31" s="512">
        <v>208</v>
      </c>
      <c r="D31" s="511">
        <v>459</v>
      </c>
      <c r="E31" s="512">
        <v>110613</v>
      </c>
      <c r="F31" s="511">
        <v>199371</v>
      </c>
    </row>
    <row r="32" spans="1:7" ht="15" customHeight="1">
      <c r="A32" s="510" t="s">
        <v>9</v>
      </c>
      <c r="B32" s="511">
        <v>172156</v>
      </c>
      <c r="C32" s="512">
        <v>139</v>
      </c>
      <c r="D32" s="511">
        <v>304</v>
      </c>
      <c r="E32" s="512">
        <v>75379</v>
      </c>
      <c r="F32" s="511">
        <v>171533</v>
      </c>
    </row>
    <row r="33" spans="1:6" ht="15" customHeight="1">
      <c r="A33" s="510" t="s">
        <v>4</v>
      </c>
      <c r="B33" s="511">
        <v>146778</v>
      </c>
      <c r="C33" s="512">
        <v>107</v>
      </c>
      <c r="D33" s="511">
        <v>335</v>
      </c>
      <c r="E33" s="512">
        <v>67191</v>
      </c>
      <c r="F33" s="511">
        <v>183843</v>
      </c>
    </row>
    <row r="34" spans="1:6" ht="15" customHeight="1">
      <c r="A34" s="510" t="s">
        <v>2</v>
      </c>
      <c r="B34" s="511">
        <v>356266</v>
      </c>
      <c r="C34" s="512">
        <v>347</v>
      </c>
      <c r="D34" s="511">
        <v>879</v>
      </c>
      <c r="E34" s="512">
        <v>156263</v>
      </c>
      <c r="F34" s="511">
        <v>476278</v>
      </c>
    </row>
    <row r="35" spans="1:6" ht="15" customHeight="1">
      <c r="A35" s="510" t="s">
        <v>6</v>
      </c>
      <c r="B35" s="511">
        <v>415305</v>
      </c>
      <c r="C35" s="512">
        <v>220</v>
      </c>
      <c r="D35" s="511">
        <v>1076</v>
      </c>
      <c r="E35" s="512">
        <v>254399</v>
      </c>
      <c r="F35" s="511">
        <v>240645</v>
      </c>
    </row>
    <row r="36" spans="1:6" ht="15" customHeight="1">
      <c r="A36" s="510" t="s">
        <v>10</v>
      </c>
      <c r="B36" s="511">
        <v>167814</v>
      </c>
      <c r="C36" s="512">
        <v>102</v>
      </c>
      <c r="D36" s="511">
        <v>290</v>
      </c>
      <c r="E36" s="512">
        <v>57077</v>
      </c>
      <c r="F36" s="511">
        <v>169358</v>
      </c>
    </row>
    <row r="37" spans="1:6" ht="15" customHeight="1" thickBot="1">
      <c r="A37" s="510" t="s">
        <v>13</v>
      </c>
      <c r="B37" s="511">
        <v>182043</v>
      </c>
      <c r="C37" s="512">
        <v>121</v>
      </c>
      <c r="D37" s="511">
        <v>284</v>
      </c>
      <c r="E37" s="512">
        <v>78328</v>
      </c>
      <c r="F37" s="514">
        <v>181611</v>
      </c>
    </row>
    <row r="38" spans="1:6" ht="15" customHeight="1" thickBot="1">
      <c r="A38" s="506" t="s">
        <v>71</v>
      </c>
      <c r="B38" s="515">
        <v>3466337</v>
      </c>
      <c r="C38" s="515">
        <v>2553</v>
      </c>
      <c r="D38" s="515">
        <v>7733</v>
      </c>
      <c r="E38" s="515">
        <v>2024082</v>
      </c>
      <c r="F38" s="515">
        <v>3410203</v>
      </c>
    </row>
    <row r="39" spans="1:6">
      <c r="A39" s="516" t="s">
        <v>336</v>
      </c>
      <c r="B39" s="508"/>
      <c r="C39" s="508"/>
      <c r="D39" s="508"/>
      <c r="E39" s="508"/>
      <c r="F39" s="508"/>
    </row>
  </sheetData>
  <mergeCells count="2">
    <mergeCell ref="A1:F1"/>
    <mergeCell ref="A22:F22"/>
  </mergeCells>
  <pageMargins left="0.23622047244094491" right="0.23622047244094491" top="0.74803149606299213" bottom="0.74803149606299213" header="0.31496062992125984" footer="0.31496062992125984"/>
  <pageSetup paperSize="9" scale="78" orientation="portrait" horizontalDpi="4294967294" r:id="rId1"/>
  <headerFooter>
    <oddHeader>&amp;RPříloha č. 14b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CC971-B486-429D-8F4A-0F75DF7BC971}">
  <dimension ref="A1:I42"/>
  <sheetViews>
    <sheetView view="pageBreakPreview" zoomScale="86" zoomScaleNormal="100" zoomScaleSheetLayoutView="86" workbookViewId="0">
      <selection sqref="A1:I1"/>
    </sheetView>
  </sheetViews>
  <sheetFormatPr defaultColWidth="10.7109375" defaultRowHeight="15"/>
  <cols>
    <col min="1" max="1" width="27.28515625" customWidth="1"/>
    <col min="2" max="9" width="18.28515625" customWidth="1"/>
  </cols>
  <sheetData>
    <row r="1" spans="1:9" ht="30" customHeight="1" thickBot="1">
      <c r="A1" s="665" t="s">
        <v>386</v>
      </c>
      <c r="B1" s="857"/>
      <c r="C1" s="857"/>
      <c r="D1" s="857"/>
      <c r="E1" s="857"/>
      <c r="F1" s="857"/>
      <c r="G1" s="857"/>
      <c r="H1" s="857"/>
      <c r="I1" s="667"/>
    </row>
    <row r="2" spans="1:9" ht="17.25" customHeight="1">
      <c r="A2" s="848" t="s">
        <v>206</v>
      </c>
      <c r="B2" s="858" t="s">
        <v>66</v>
      </c>
      <c r="C2" s="859"/>
      <c r="D2" s="859"/>
      <c r="E2" s="859"/>
      <c r="F2" s="859"/>
      <c r="G2" s="859"/>
      <c r="H2" s="859"/>
      <c r="I2" s="860"/>
    </row>
    <row r="3" spans="1:9" ht="17.25" customHeight="1">
      <c r="A3" s="849"/>
      <c r="B3" s="854" t="s">
        <v>84</v>
      </c>
      <c r="C3" s="855"/>
      <c r="D3" s="855"/>
      <c r="E3" s="855"/>
      <c r="F3" s="855"/>
      <c r="G3" s="855"/>
      <c r="H3" s="855"/>
      <c r="I3" s="856"/>
    </row>
    <row r="4" spans="1:9" ht="63.75" customHeight="1" thickBot="1">
      <c r="A4" s="850"/>
      <c r="B4" s="517" t="s">
        <v>113</v>
      </c>
      <c r="C4" s="518" t="s">
        <v>81</v>
      </c>
      <c r="D4" s="517" t="s">
        <v>114</v>
      </c>
      <c r="E4" s="518" t="s">
        <v>80</v>
      </c>
      <c r="F4" s="517" t="s">
        <v>115</v>
      </c>
      <c r="G4" s="518" t="s">
        <v>384</v>
      </c>
      <c r="H4" s="517" t="s">
        <v>385</v>
      </c>
      <c r="I4" s="517" t="s">
        <v>429</v>
      </c>
    </row>
    <row r="5" spans="1:9" ht="17.25" customHeight="1">
      <c r="A5" s="503" t="s">
        <v>430</v>
      </c>
      <c r="B5" s="519"/>
      <c r="C5" s="520"/>
      <c r="D5" s="520">
        <v>136</v>
      </c>
      <c r="E5" s="521"/>
      <c r="F5" s="520"/>
      <c r="G5" s="522"/>
      <c r="H5" s="523"/>
      <c r="I5" s="522"/>
    </row>
    <row r="6" spans="1:9" ht="17.25" customHeight="1">
      <c r="A6" s="503" t="s">
        <v>70</v>
      </c>
      <c r="B6" s="519">
        <v>1493.5</v>
      </c>
      <c r="C6" s="519">
        <v>45405.277000000002</v>
      </c>
      <c r="D6" s="519">
        <v>107853.966</v>
      </c>
      <c r="E6" s="521">
        <v>150</v>
      </c>
      <c r="F6" s="519">
        <v>548.66099999999994</v>
      </c>
      <c r="G6" s="522">
        <v>2810.0210000000002</v>
      </c>
      <c r="H6" s="523">
        <v>1050</v>
      </c>
      <c r="I6" s="522">
        <v>119454.694</v>
      </c>
    </row>
    <row r="7" spans="1:9" ht="17.25" customHeight="1">
      <c r="A7" s="503" t="s">
        <v>3</v>
      </c>
      <c r="B7" s="519">
        <v>1066.25</v>
      </c>
      <c r="C7" s="519">
        <v>46648.626539999997</v>
      </c>
      <c r="D7" s="519">
        <v>81991.914999999994</v>
      </c>
      <c r="E7" s="521">
        <v>125</v>
      </c>
      <c r="F7" s="519">
        <v>774.49400000000003</v>
      </c>
      <c r="G7" s="522">
        <v>2288.335</v>
      </c>
      <c r="H7" s="523">
        <v>1153.75</v>
      </c>
      <c r="I7" s="522">
        <v>72633.655460000009</v>
      </c>
    </row>
    <row r="8" spans="1:9" ht="17.25" customHeight="1">
      <c r="A8" s="503" t="s">
        <v>11</v>
      </c>
      <c r="B8" s="519">
        <v>2292.1</v>
      </c>
      <c r="C8" s="519">
        <v>80794.259999999995</v>
      </c>
      <c r="D8" s="519">
        <v>136173.08300000001</v>
      </c>
      <c r="E8" s="521">
        <v>150</v>
      </c>
      <c r="F8" s="519">
        <v>685.36099999999999</v>
      </c>
      <c r="G8" s="522">
        <v>5042.4920000000002</v>
      </c>
      <c r="H8" s="523">
        <v>1931.924</v>
      </c>
      <c r="I8" s="522">
        <v>119763.3</v>
      </c>
    </row>
    <row r="9" spans="1:9" ht="17.25" customHeight="1">
      <c r="A9" s="503" t="s">
        <v>5</v>
      </c>
      <c r="B9" s="519">
        <v>964.35</v>
      </c>
      <c r="C9" s="519">
        <v>20816.967000000001</v>
      </c>
      <c r="D9" s="519">
        <v>65663.671000000002</v>
      </c>
      <c r="E9" s="521">
        <v>50</v>
      </c>
      <c r="F9" s="519">
        <v>170</v>
      </c>
      <c r="G9" s="522">
        <v>1401.5830000000001</v>
      </c>
      <c r="H9" s="523">
        <v>1136.25</v>
      </c>
      <c r="I9" s="522">
        <v>71136.342000000004</v>
      </c>
    </row>
    <row r="10" spans="1:9" ht="17.25" customHeight="1">
      <c r="A10" s="503" t="s">
        <v>8</v>
      </c>
      <c r="B10" s="519">
        <v>1422.95</v>
      </c>
      <c r="C10" s="519">
        <v>54530.305</v>
      </c>
      <c r="D10" s="519">
        <v>70636.263999999996</v>
      </c>
      <c r="E10" s="521">
        <v>166.36</v>
      </c>
      <c r="F10" s="519">
        <v>314.62200000000001</v>
      </c>
      <c r="G10" s="522">
        <v>1734.904</v>
      </c>
      <c r="H10" s="523">
        <v>1161.25</v>
      </c>
      <c r="I10" s="522">
        <v>58458.701000000001</v>
      </c>
    </row>
    <row r="11" spans="1:9" ht="17.25" customHeight="1">
      <c r="A11" s="503" t="s">
        <v>7</v>
      </c>
      <c r="B11" s="519">
        <v>1265.3499999999999</v>
      </c>
      <c r="C11" s="519">
        <v>35201.08</v>
      </c>
      <c r="D11" s="519">
        <v>74810.713579999996</v>
      </c>
      <c r="E11" s="521">
        <v>107.72</v>
      </c>
      <c r="F11" s="519">
        <v>713.18700000000001</v>
      </c>
      <c r="G11" s="522">
        <v>1372.125</v>
      </c>
      <c r="H11" s="523">
        <v>1407.5</v>
      </c>
      <c r="I11" s="522">
        <v>76256.111999999994</v>
      </c>
    </row>
    <row r="12" spans="1:9" ht="17.25" customHeight="1">
      <c r="A12" s="503" t="s">
        <v>14</v>
      </c>
      <c r="B12" s="519">
        <v>4844.6499999999996</v>
      </c>
      <c r="C12" s="519">
        <v>162084.103</v>
      </c>
      <c r="D12" s="519">
        <v>277542.90600000002</v>
      </c>
      <c r="E12" s="521">
        <v>350</v>
      </c>
      <c r="F12" s="519">
        <v>2624.6990000000001</v>
      </c>
      <c r="G12" s="522">
        <v>9571.9040000000005</v>
      </c>
      <c r="H12" s="523">
        <v>4592.5</v>
      </c>
      <c r="I12" s="522">
        <v>253895.39</v>
      </c>
    </row>
    <row r="13" spans="1:9" ht="17.25" customHeight="1">
      <c r="A13" s="503" t="s">
        <v>12</v>
      </c>
      <c r="B13" s="519">
        <v>1045.0999999999999</v>
      </c>
      <c r="C13" s="519">
        <v>32906.248</v>
      </c>
      <c r="D13" s="519">
        <v>84192.326000000001</v>
      </c>
      <c r="E13" s="521">
        <v>125</v>
      </c>
      <c r="F13" s="519">
        <v>1166.1110000000001</v>
      </c>
      <c r="G13" s="522">
        <v>2616.2939999999999</v>
      </c>
      <c r="H13" s="523">
        <v>1251.25</v>
      </c>
      <c r="I13" s="522">
        <v>86792.585000000006</v>
      </c>
    </row>
    <row r="14" spans="1:9" ht="17.25" customHeight="1">
      <c r="A14" s="503" t="s">
        <v>9</v>
      </c>
      <c r="B14" s="519">
        <v>887.35</v>
      </c>
      <c r="C14" s="519">
        <v>53791.85</v>
      </c>
      <c r="D14" s="519">
        <v>71117.490999999995</v>
      </c>
      <c r="E14" s="521">
        <v>150</v>
      </c>
      <c r="F14" s="519">
        <v>403.80799999999999</v>
      </c>
      <c r="G14" s="522">
        <v>2354.1309999999999</v>
      </c>
      <c r="H14" s="523">
        <v>1115</v>
      </c>
      <c r="I14" s="522">
        <v>60636.305999999997</v>
      </c>
    </row>
    <row r="15" spans="1:9" ht="17.25" customHeight="1">
      <c r="A15" s="503" t="s">
        <v>4</v>
      </c>
      <c r="B15" s="519">
        <v>1322.55</v>
      </c>
      <c r="C15" s="519">
        <v>40846.677000000003</v>
      </c>
      <c r="D15" s="519">
        <v>89436.81</v>
      </c>
      <c r="E15" s="521">
        <v>125</v>
      </c>
      <c r="F15" s="519">
        <v>364.822</v>
      </c>
      <c r="G15" s="522">
        <v>1409.952</v>
      </c>
      <c r="H15" s="523">
        <v>1282.5</v>
      </c>
      <c r="I15" s="522">
        <v>88310.221999999994</v>
      </c>
    </row>
    <row r="16" spans="1:9" ht="17.25" customHeight="1">
      <c r="A16" s="503" t="s">
        <v>2</v>
      </c>
      <c r="B16" s="519">
        <v>3029.1</v>
      </c>
      <c r="C16" s="519">
        <v>77518.722500000003</v>
      </c>
      <c r="D16" s="519">
        <v>159115.02093</v>
      </c>
      <c r="E16" s="521">
        <v>125</v>
      </c>
      <c r="F16" s="519">
        <v>372.98700000000002</v>
      </c>
      <c r="G16" s="522">
        <v>3278.5349999999999</v>
      </c>
      <c r="H16" s="523">
        <v>1843.75</v>
      </c>
      <c r="I16" s="522">
        <v>160863.91699999999</v>
      </c>
    </row>
    <row r="17" spans="1:9" ht="17.25" customHeight="1">
      <c r="A17" s="503" t="s">
        <v>6</v>
      </c>
      <c r="B17" s="519">
        <v>2119.6</v>
      </c>
      <c r="C17" s="519">
        <v>46454.124000000003</v>
      </c>
      <c r="D17" s="519">
        <v>183178.375</v>
      </c>
      <c r="E17" s="521">
        <v>166.578</v>
      </c>
      <c r="F17" s="519">
        <v>786.98099999999999</v>
      </c>
      <c r="G17" s="522">
        <v>4216.8440000000001</v>
      </c>
      <c r="H17" s="523">
        <v>2922.5</v>
      </c>
      <c r="I17" s="522">
        <v>167250.101</v>
      </c>
    </row>
    <row r="18" spans="1:9" ht="17.25" customHeight="1">
      <c r="A18" s="503" t="s">
        <v>10</v>
      </c>
      <c r="B18" s="519">
        <v>807.35</v>
      </c>
      <c r="C18" s="519">
        <v>35330.627</v>
      </c>
      <c r="D18" s="519">
        <v>52852.559000000001</v>
      </c>
      <c r="E18" s="521">
        <v>75</v>
      </c>
      <c r="F18" s="519">
        <v>625.27099999999996</v>
      </c>
      <c r="G18" s="522">
        <v>1884.924</v>
      </c>
      <c r="H18" s="523">
        <v>1072.5</v>
      </c>
      <c r="I18" s="522">
        <v>50370.428999999996</v>
      </c>
    </row>
    <row r="19" spans="1:9" ht="17.25" customHeight="1" thickBot="1">
      <c r="A19" s="503" t="s">
        <v>13</v>
      </c>
      <c r="B19" s="519">
        <v>1006.55</v>
      </c>
      <c r="C19" s="519">
        <v>38717</v>
      </c>
      <c r="D19" s="519">
        <v>61266.557999999997</v>
      </c>
      <c r="E19" s="521">
        <v>50</v>
      </c>
      <c r="F19" s="519">
        <v>213.89599999999999</v>
      </c>
      <c r="G19" s="524">
        <v>1737.09</v>
      </c>
      <c r="H19" s="523">
        <v>1193.75</v>
      </c>
      <c r="I19" s="524">
        <v>56292.544000000002</v>
      </c>
    </row>
    <row r="20" spans="1:9" ht="17.25" customHeight="1" thickBot="1">
      <c r="A20" s="525" t="s">
        <v>71</v>
      </c>
      <c r="B20" s="526">
        <f>SUM(B6:B19)</f>
        <v>23566.749999999996</v>
      </c>
      <c r="C20" s="526">
        <f>SUM(C5:C19)</f>
        <v>771045.86704000004</v>
      </c>
      <c r="D20" s="526">
        <f t="shared" ref="D20:I20" si="0">SUM(D5:D19)</f>
        <v>1515967.6585099997</v>
      </c>
      <c r="E20" s="526">
        <f t="shared" si="0"/>
        <v>1915.6579999999999</v>
      </c>
      <c r="F20" s="526">
        <f t="shared" si="0"/>
        <v>9764.9000000000015</v>
      </c>
      <c r="G20" s="526">
        <f t="shared" si="0"/>
        <v>41719.133999999998</v>
      </c>
      <c r="H20" s="526">
        <f t="shared" si="0"/>
        <v>23114.423999999999</v>
      </c>
      <c r="I20" s="526">
        <f t="shared" si="0"/>
        <v>1442114.29846</v>
      </c>
    </row>
    <row r="21" spans="1:9">
      <c r="A21" s="509" t="s">
        <v>359</v>
      </c>
      <c r="B21" s="527"/>
      <c r="C21" s="527"/>
      <c r="D21" s="527"/>
      <c r="E21" s="527"/>
      <c r="F21" s="527"/>
      <c r="G21" s="527"/>
      <c r="H21" s="527"/>
      <c r="I21" s="527"/>
    </row>
    <row r="22" spans="1:9">
      <c r="A22" s="509" t="s">
        <v>431</v>
      </c>
      <c r="B22" s="527"/>
      <c r="C22" s="527"/>
      <c r="D22" s="527"/>
      <c r="E22" s="527"/>
      <c r="F22" s="527"/>
      <c r="G22" s="527"/>
      <c r="H22" s="527"/>
      <c r="I22" s="527"/>
    </row>
    <row r="23" spans="1:9" ht="15.75" thickBot="1">
      <c r="A23" s="527"/>
      <c r="B23" s="527"/>
      <c r="C23" s="527"/>
      <c r="D23" s="527"/>
      <c r="E23" s="527"/>
      <c r="F23" s="527"/>
      <c r="G23" s="527"/>
      <c r="H23" s="527"/>
      <c r="I23" s="527"/>
    </row>
    <row r="24" spans="1:9" ht="21" thickBot="1">
      <c r="A24" s="665" t="s">
        <v>386</v>
      </c>
      <c r="B24" s="857"/>
      <c r="C24" s="857"/>
      <c r="D24" s="857"/>
      <c r="E24" s="857"/>
      <c r="F24" s="857"/>
      <c r="G24" s="857"/>
      <c r="H24" s="857"/>
      <c r="I24" s="667"/>
    </row>
    <row r="25" spans="1:9" ht="15.75">
      <c r="A25" s="848" t="s">
        <v>206</v>
      </c>
      <c r="B25" s="851" t="s">
        <v>66</v>
      </c>
      <c r="C25" s="852"/>
      <c r="D25" s="852"/>
      <c r="E25" s="852"/>
      <c r="F25" s="852"/>
      <c r="G25" s="852"/>
      <c r="H25" s="852"/>
      <c r="I25" s="853"/>
    </row>
    <row r="26" spans="1:9" ht="15.75">
      <c r="A26" s="849"/>
      <c r="B26" s="854" t="s">
        <v>79</v>
      </c>
      <c r="C26" s="855"/>
      <c r="D26" s="855"/>
      <c r="E26" s="855"/>
      <c r="F26" s="855"/>
      <c r="G26" s="855"/>
      <c r="H26" s="855"/>
      <c r="I26" s="856"/>
    </row>
    <row r="27" spans="1:9" ht="48" thickBot="1">
      <c r="A27" s="850"/>
      <c r="B27" s="517" t="s">
        <v>113</v>
      </c>
      <c r="C27" s="518" t="s">
        <v>81</v>
      </c>
      <c r="D27" s="517" t="s">
        <v>114</v>
      </c>
      <c r="E27" s="518" t="s">
        <v>80</v>
      </c>
      <c r="F27" s="517" t="s">
        <v>115</v>
      </c>
      <c r="G27" s="518" t="s">
        <v>384</v>
      </c>
      <c r="H27" s="517" t="s">
        <v>385</v>
      </c>
      <c r="I27" s="517" t="s">
        <v>429</v>
      </c>
    </row>
    <row r="28" spans="1:9" ht="15.75">
      <c r="A28" s="510" t="s">
        <v>70</v>
      </c>
      <c r="B28" s="522">
        <v>170</v>
      </c>
      <c r="C28" s="522">
        <v>3464</v>
      </c>
      <c r="D28" s="522">
        <v>16582</v>
      </c>
      <c r="E28" s="528">
        <v>6</v>
      </c>
      <c r="F28" s="522">
        <v>7</v>
      </c>
      <c r="G28" s="522">
        <v>184</v>
      </c>
      <c r="H28" s="528">
        <v>42</v>
      </c>
      <c r="I28" s="522">
        <v>10527</v>
      </c>
    </row>
    <row r="29" spans="1:9" ht="15.75">
      <c r="A29" s="510" t="s">
        <v>3</v>
      </c>
      <c r="B29" s="522">
        <v>118</v>
      </c>
      <c r="C29" s="522">
        <v>2876</v>
      </c>
      <c r="D29" s="522">
        <v>13515</v>
      </c>
      <c r="E29" s="528">
        <v>5</v>
      </c>
      <c r="F29" s="522">
        <v>10</v>
      </c>
      <c r="G29" s="522">
        <v>165</v>
      </c>
      <c r="H29" s="528">
        <v>47</v>
      </c>
      <c r="I29" s="522">
        <v>6147</v>
      </c>
    </row>
    <row r="30" spans="1:9" ht="15.75">
      <c r="A30" s="510" t="s">
        <v>11</v>
      </c>
      <c r="B30" s="522">
        <v>257</v>
      </c>
      <c r="C30" s="522">
        <v>4908</v>
      </c>
      <c r="D30" s="522">
        <v>21638</v>
      </c>
      <c r="E30" s="528">
        <v>6</v>
      </c>
      <c r="F30" s="522">
        <v>11</v>
      </c>
      <c r="G30" s="522">
        <v>353</v>
      </c>
      <c r="H30" s="528">
        <v>77</v>
      </c>
      <c r="I30" s="522">
        <v>9712</v>
      </c>
    </row>
    <row r="31" spans="1:9" ht="15.75">
      <c r="A31" s="510" t="s">
        <v>5</v>
      </c>
      <c r="B31" s="522">
        <v>109</v>
      </c>
      <c r="C31" s="522">
        <v>1580</v>
      </c>
      <c r="D31" s="522">
        <v>10371</v>
      </c>
      <c r="E31" s="528">
        <v>2</v>
      </c>
      <c r="F31" s="522">
        <v>2</v>
      </c>
      <c r="G31" s="522">
        <v>96</v>
      </c>
      <c r="H31" s="528">
        <v>45</v>
      </c>
      <c r="I31" s="522">
        <v>5958</v>
      </c>
    </row>
    <row r="32" spans="1:9" ht="15.75">
      <c r="A32" s="510" t="s">
        <v>8</v>
      </c>
      <c r="B32" s="522">
        <v>155</v>
      </c>
      <c r="C32" s="522">
        <v>3094</v>
      </c>
      <c r="D32" s="522">
        <v>11319</v>
      </c>
      <c r="E32" s="528">
        <v>7</v>
      </c>
      <c r="F32" s="522">
        <v>5</v>
      </c>
      <c r="G32" s="522">
        <v>121</v>
      </c>
      <c r="H32" s="528">
        <v>47</v>
      </c>
      <c r="I32" s="522">
        <v>4808</v>
      </c>
    </row>
    <row r="33" spans="1:9" ht="15.75">
      <c r="A33" s="510" t="s">
        <v>7</v>
      </c>
      <c r="B33" s="522">
        <v>143</v>
      </c>
      <c r="C33" s="522">
        <v>2141</v>
      </c>
      <c r="D33" s="522">
        <v>11897</v>
      </c>
      <c r="E33" s="528">
        <v>5</v>
      </c>
      <c r="F33" s="522">
        <v>10</v>
      </c>
      <c r="G33" s="522">
        <v>108</v>
      </c>
      <c r="H33" s="528">
        <v>56</v>
      </c>
      <c r="I33" s="522">
        <v>6455</v>
      </c>
    </row>
    <row r="34" spans="1:9" ht="15.75">
      <c r="A34" s="510" t="s">
        <v>14</v>
      </c>
      <c r="B34" s="522">
        <v>541</v>
      </c>
      <c r="C34" s="522">
        <v>9964</v>
      </c>
      <c r="D34" s="522">
        <v>44391</v>
      </c>
      <c r="E34" s="528">
        <v>14</v>
      </c>
      <c r="F34" s="522">
        <v>38</v>
      </c>
      <c r="G34" s="522">
        <v>656</v>
      </c>
      <c r="H34" s="528">
        <v>182</v>
      </c>
      <c r="I34" s="522">
        <v>21270</v>
      </c>
    </row>
    <row r="35" spans="1:9" ht="15.75">
      <c r="A35" s="510" t="s">
        <v>12</v>
      </c>
      <c r="B35" s="522">
        <v>115</v>
      </c>
      <c r="C35" s="522">
        <v>2402</v>
      </c>
      <c r="D35" s="522">
        <v>13447</v>
      </c>
      <c r="E35" s="528">
        <v>5</v>
      </c>
      <c r="F35" s="522">
        <v>19</v>
      </c>
      <c r="G35" s="522">
        <v>178</v>
      </c>
      <c r="H35" s="528">
        <v>49</v>
      </c>
      <c r="I35" s="522">
        <v>7458</v>
      </c>
    </row>
    <row r="36" spans="1:9" ht="15.75">
      <c r="A36" s="510" t="s">
        <v>9</v>
      </c>
      <c r="B36" s="522">
        <v>98</v>
      </c>
      <c r="C36" s="522">
        <v>3158</v>
      </c>
      <c r="D36" s="522">
        <v>11067</v>
      </c>
      <c r="E36" s="528">
        <v>6</v>
      </c>
      <c r="F36" s="522">
        <v>11</v>
      </c>
      <c r="G36" s="522">
        <v>154</v>
      </c>
      <c r="H36" s="528">
        <v>45</v>
      </c>
      <c r="I36" s="522">
        <v>5152</v>
      </c>
    </row>
    <row r="37" spans="1:9" ht="15.75">
      <c r="A37" s="510" t="s">
        <v>4</v>
      </c>
      <c r="B37" s="522">
        <v>144</v>
      </c>
      <c r="C37" s="522">
        <v>2724</v>
      </c>
      <c r="D37" s="522">
        <v>14345</v>
      </c>
      <c r="E37" s="528">
        <v>5</v>
      </c>
      <c r="F37" s="522">
        <v>8</v>
      </c>
      <c r="G37" s="522">
        <v>103</v>
      </c>
      <c r="H37" s="528">
        <v>51</v>
      </c>
      <c r="I37" s="522">
        <v>7316</v>
      </c>
    </row>
    <row r="38" spans="1:9" ht="15.75">
      <c r="A38" s="510" t="s">
        <v>2</v>
      </c>
      <c r="B38" s="522">
        <v>341</v>
      </c>
      <c r="C38" s="522">
        <v>5061</v>
      </c>
      <c r="D38" s="522">
        <v>25362</v>
      </c>
      <c r="E38" s="528">
        <v>5</v>
      </c>
      <c r="F38" s="522">
        <v>10</v>
      </c>
      <c r="G38" s="522">
        <v>243</v>
      </c>
      <c r="H38" s="528">
        <v>73</v>
      </c>
      <c r="I38" s="522">
        <v>13768</v>
      </c>
    </row>
    <row r="39" spans="1:9" ht="15.75">
      <c r="A39" s="510" t="s">
        <v>6</v>
      </c>
      <c r="B39" s="522">
        <v>232</v>
      </c>
      <c r="C39" s="522">
        <v>3575</v>
      </c>
      <c r="D39" s="522">
        <v>30780</v>
      </c>
      <c r="E39" s="528">
        <v>7</v>
      </c>
      <c r="F39" s="522">
        <v>9</v>
      </c>
      <c r="G39" s="522">
        <v>305</v>
      </c>
      <c r="H39" s="528">
        <v>114</v>
      </c>
      <c r="I39" s="522">
        <v>13216</v>
      </c>
    </row>
    <row r="40" spans="1:9" ht="15.75">
      <c r="A40" s="510" t="s">
        <v>10</v>
      </c>
      <c r="B40" s="522">
        <v>92</v>
      </c>
      <c r="C40" s="522">
        <v>2207</v>
      </c>
      <c r="D40" s="522">
        <v>8360</v>
      </c>
      <c r="E40" s="528">
        <v>3</v>
      </c>
      <c r="F40" s="522">
        <v>7</v>
      </c>
      <c r="G40" s="522">
        <v>138</v>
      </c>
      <c r="H40" s="528">
        <v>42</v>
      </c>
      <c r="I40" s="522">
        <v>4048</v>
      </c>
    </row>
    <row r="41" spans="1:9" ht="16.5" thickBot="1">
      <c r="A41" s="510" t="s">
        <v>13</v>
      </c>
      <c r="B41" s="522">
        <v>111</v>
      </c>
      <c r="C41" s="522">
        <v>2399</v>
      </c>
      <c r="D41" s="522">
        <v>9522</v>
      </c>
      <c r="E41" s="528">
        <v>2</v>
      </c>
      <c r="F41" s="522">
        <v>3</v>
      </c>
      <c r="G41" s="522">
        <v>141</v>
      </c>
      <c r="H41" s="528">
        <v>47</v>
      </c>
      <c r="I41" s="522">
        <v>4849</v>
      </c>
    </row>
    <row r="42" spans="1:9" ht="16.5" thickBot="1">
      <c r="A42" s="506" t="s">
        <v>71</v>
      </c>
      <c r="B42" s="529">
        <v>2626</v>
      </c>
      <c r="C42" s="529">
        <v>49553</v>
      </c>
      <c r="D42" s="529">
        <v>242596</v>
      </c>
      <c r="E42" s="530">
        <v>78</v>
      </c>
      <c r="F42" s="529">
        <v>150</v>
      </c>
      <c r="G42" s="529">
        <v>2945</v>
      </c>
      <c r="H42" s="530">
        <v>917</v>
      </c>
      <c r="I42" s="529">
        <v>120684</v>
      </c>
    </row>
  </sheetData>
  <mergeCells count="8">
    <mergeCell ref="A25:A27"/>
    <mergeCell ref="B25:I25"/>
    <mergeCell ref="B26:I26"/>
    <mergeCell ref="A1:I1"/>
    <mergeCell ref="A2:A4"/>
    <mergeCell ref="B2:I2"/>
    <mergeCell ref="B3:I3"/>
    <mergeCell ref="A24:I24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  <headerFooter>
    <oddHeader>&amp;RPříloha č. 14c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view="pageBreakPreview" zoomScale="80" zoomScaleNormal="100" zoomScaleSheetLayoutView="80" workbookViewId="0"/>
  </sheetViews>
  <sheetFormatPr defaultRowHeight="15"/>
  <cols>
    <col min="1" max="1" width="39.5703125" style="45" customWidth="1"/>
    <col min="2" max="2" width="38.140625" style="46" customWidth="1"/>
    <col min="3" max="3" width="37.85546875" style="46" customWidth="1"/>
    <col min="4" max="11" width="23" style="46" customWidth="1"/>
    <col min="12" max="16384" width="9.140625" style="45"/>
  </cols>
  <sheetData>
    <row r="1" spans="1:11" ht="51" customHeight="1">
      <c r="A1" s="95" t="s">
        <v>361</v>
      </c>
      <c r="B1" s="96" t="s">
        <v>390</v>
      </c>
      <c r="C1" s="97" t="s">
        <v>391</v>
      </c>
      <c r="E1" s="45"/>
      <c r="F1" s="45"/>
      <c r="G1" s="45"/>
      <c r="H1" s="45"/>
      <c r="I1" s="45"/>
      <c r="J1" s="45"/>
      <c r="K1" s="45"/>
    </row>
    <row r="2" spans="1:11" ht="41.25" customHeight="1">
      <c r="A2" s="98" t="s">
        <v>337</v>
      </c>
      <c r="B2" s="99">
        <v>224</v>
      </c>
      <c r="C2" s="100">
        <v>202</v>
      </c>
      <c r="D2" s="45"/>
      <c r="E2" s="45"/>
      <c r="F2" s="45"/>
      <c r="G2" s="45"/>
      <c r="H2" s="45"/>
      <c r="I2" s="45"/>
      <c r="J2" s="45"/>
      <c r="K2" s="45"/>
    </row>
    <row r="3" spans="1:11" ht="20.25" customHeight="1">
      <c r="A3" s="98" t="s">
        <v>527</v>
      </c>
      <c r="B3" s="99">
        <v>711</v>
      </c>
      <c r="C3" s="100">
        <v>711</v>
      </c>
      <c r="D3" s="45"/>
      <c r="E3" s="45"/>
      <c r="F3" s="45"/>
      <c r="G3" s="45"/>
      <c r="H3" s="45"/>
      <c r="I3" s="45"/>
      <c r="J3" s="45"/>
      <c r="K3" s="45"/>
    </row>
    <row r="4" spans="1:11" ht="20.25" customHeight="1">
      <c r="A4" s="98" t="s">
        <v>528</v>
      </c>
      <c r="B4" s="99">
        <v>604</v>
      </c>
      <c r="C4" s="100">
        <v>603</v>
      </c>
      <c r="D4" s="45"/>
      <c r="E4" s="45"/>
      <c r="F4" s="45"/>
      <c r="G4" s="45"/>
      <c r="H4" s="45"/>
      <c r="I4" s="45"/>
      <c r="J4" s="45"/>
      <c r="K4" s="45"/>
    </row>
    <row r="5" spans="1:11" ht="20.25" customHeight="1">
      <c r="A5" s="98" t="s">
        <v>392</v>
      </c>
      <c r="B5" s="99">
        <v>427</v>
      </c>
      <c r="C5" s="100">
        <v>428</v>
      </c>
      <c r="D5" s="45"/>
      <c r="E5" s="45"/>
      <c r="F5" s="45"/>
      <c r="G5" s="45"/>
      <c r="H5" s="45"/>
      <c r="I5" s="45"/>
      <c r="J5" s="45"/>
      <c r="K5" s="45"/>
    </row>
    <row r="6" spans="1:11" ht="20.25" customHeight="1">
      <c r="A6" s="98" t="s">
        <v>393</v>
      </c>
      <c r="B6" s="99">
        <v>580</v>
      </c>
      <c r="C6" s="100">
        <v>581</v>
      </c>
      <c r="D6" s="45"/>
      <c r="E6" s="45"/>
      <c r="F6" s="45"/>
      <c r="G6" s="45"/>
      <c r="H6" s="45"/>
      <c r="I6" s="45"/>
      <c r="J6" s="45"/>
      <c r="K6" s="45"/>
    </row>
    <row r="7" spans="1:11" ht="20.25" customHeight="1">
      <c r="A7" s="98" t="s">
        <v>394</v>
      </c>
      <c r="B7" s="99">
        <v>834</v>
      </c>
      <c r="C7" s="100">
        <v>827</v>
      </c>
      <c r="D7" s="45"/>
      <c r="E7" s="45"/>
      <c r="F7" s="45"/>
      <c r="G7" s="45"/>
      <c r="H7" s="45"/>
      <c r="I7" s="45"/>
      <c r="J7" s="45"/>
      <c r="K7" s="45"/>
    </row>
    <row r="8" spans="1:11" ht="20.25" customHeight="1">
      <c r="A8" s="98" t="s">
        <v>189</v>
      </c>
      <c r="B8" s="99">
        <v>1229</v>
      </c>
      <c r="C8" s="100">
        <v>1230</v>
      </c>
      <c r="D8" s="45"/>
      <c r="E8" s="45"/>
      <c r="F8" s="45"/>
      <c r="G8" s="45"/>
      <c r="H8" s="45"/>
      <c r="I8" s="45"/>
      <c r="J8" s="45"/>
      <c r="K8" s="45"/>
    </row>
    <row r="9" spans="1:11" ht="20.25" customHeight="1">
      <c r="A9" s="98" t="s">
        <v>192</v>
      </c>
      <c r="B9" s="99">
        <v>590</v>
      </c>
      <c r="C9" s="100">
        <v>590</v>
      </c>
      <c r="D9" s="45"/>
      <c r="E9" s="45"/>
      <c r="F9" s="45"/>
      <c r="G9" s="45"/>
      <c r="H9" s="45"/>
      <c r="I9" s="45"/>
      <c r="J9" s="45"/>
      <c r="K9" s="45"/>
    </row>
    <row r="10" spans="1:11" ht="20.25" customHeight="1">
      <c r="A10" s="98" t="s">
        <v>395</v>
      </c>
      <c r="B10" s="99">
        <v>554</v>
      </c>
      <c r="C10" s="100">
        <v>563</v>
      </c>
      <c r="D10" s="45"/>
      <c r="E10" s="45"/>
      <c r="F10" s="45"/>
      <c r="G10" s="45"/>
      <c r="H10" s="45"/>
      <c r="I10" s="45"/>
      <c r="J10" s="45"/>
      <c r="K10" s="45"/>
    </row>
    <row r="11" spans="1:11" ht="20.25" customHeight="1">
      <c r="A11" s="98" t="s">
        <v>195</v>
      </c>
      <c r="B11" s="99">
        <v>833</v>
      </c>
      <c r="C11" s="100">
        <v>832</v>
      </c>
      <c r="D11" s="45"/>
      <c r="E11" s="45"/>
      <c r="F11" s="45"/>
      <c r="G11" s="45"/>
      <c r="H11" s="45"/>
      <c r="I11" s="45"/>
      <c r="J11" s="45"/>
      <c r="K11" s="45"/>
    </row>
    <row r="12" spans="1:11" ht="20.25" customHeight="1">
      <c r="A12" s="98" t="s">
        <v>196</v>
      </c>
      <c r="B12" s="99">
        <v>1730</v>
      </c>
      <c r="C12" s="100">
        <v>1730</v>
      </c>
      <c r="D12" s="45"/>
      <c r="E12" s="45"/>
      <c r="F12" s="45"/>
      <c r="G12" s="45"/>
      <c r="H12" s="45"/>
      <c r="I12" s="45"/>
      <c r="J12" s="45"/>
      <c r="K12" s="45"/>
    </row>
    <row r="13" spans="1:11" ht="20.25" customHeight="1">
      <c r="A13" s="98" t="s">
        <v>198</v>
      </c>
      <c r="B13" s="99">
        <v>628</v>
      </c>
      <c r="C13" s="100">
        <v>628</v>
      </c>
      <c r="D13" s="45"/>
      <c r="E13" s="45"/>
      <c r="F13" s="45"/>
      <c r="G13" s="45"/>
      <c r="H13" s="45"/>
      <c r="I13" s="45"/>
      <c r="J13" s="45"/>
      <c r="K13" s="45"/>
    </row>
    <row r="14" spans="1:11" ht="20.25" customHeight="1">
      <c r="A14" s="98" t="s">
        <v>200</v>
      </c>
      <c r="B14" s="99">
        <v>1211</v>
      </c>
      <c r="C14" s="100">
        <v>1212</v>
      </c>
      <c r="D14" s="45"/>
      <c r="E14" s="45"/>
      <c r="F14" s="45"/>
      <c r="G14" s="45"/>
      <c r="H14" s="45"/>
      <c r="I14" s="45"/>
      <c r="J14" s="45"/>
      <c r="K14" s="45"/>
    </row>
    <row r="15" spans="1:11" ht="20.25" customHeight="1">
      <c r="A15" s="98" t="s">
        <v>396</v>
      </c>
      <c r="B15" s="99">
        <v>1331</v>
      </c>
      <c r="C15" s="100">
        <v>1331</v>
      </c>
      <c r="D15" s="45"/>
      <c r="E15" s="45"/>
      <c r="F15" s="45"/>
      <c r="G15" s="45"/>
      <c r="H15" s="45"/>
      <c r="I15" s="45"/>
      <c r="J15" s="45"/>
      <c r="K15" s="45"/>
    </row>
    <row r="16" spans="1:11" ht="20.25" customHeight="1">
      <c r="A16" s="98" t="s">
        <v>202</v>
      </c>
      <c r="B16" s="101">
        <v>667</v>
      </c>
      <c r="C16" s="102">
        <v>666</v>
      </c>
      <c r="D16" s="45"/>
      <c r="E16" s="45"/>
      <c r="F16" s="45"/>
      <c r="G16" s="45"/>
      <c r="H16" s="45"/>
      <c r="I16" s="45"/>
      <c r="J16" s="45"/>
      <c r="K16" s="45"/>
    </row>
    <row r="17" spans="1:11" ht="20.25" customHeight="1" thickBot="1">
      <c r="A17" s="103" t="s">
        <v>362</v>
      </c>
      <c r="B17" s="104">
        <f>SUM(B2:B16)</f>
        <v>12153</v>
      </c>
      <c r="C17" s="104">
        <f>SUM(C2:C16)</f>
        <v>12134</v>
      </c>
      <c r="D17" s="45"/>
      <c r="E17" s="45"/>
      <c r="F17" s="45"/>
      <c r="G17" s="45"/>
      <c r="H17" s="45"/>
      <c r="I17" s="45"/>
      <c r="J17" s="45"/>
      <c r="K17" s="45"/>
    </row>
    <row r="18" spans="1:11" ht="20.25" customHeight="1">
      <c r="B18" s="45"/>
      <c r="C18" s="45"/>
      <c r="D18" s="45"/>
      <c r="E18" s="45"/>
      <c r="F18" s="45"/>
      <c r="G18" s="45"/>
      <c r="H18" s="45"/>
      <c r="I18" s="45"/>
      <c r="J18" s="45"/>
      <c r="K18" s="45"/>
    </row>
  </sheetData>
  <phoneticPr fontId="90" type="noConversion"/>
  <pageMargins left="0.70866141732283472" right="0.70866141732283472" top="0.78740157480314965" bottom="0.78740157480314965" header="0.31496062992125984" footer="0.31496062992125984"/>
  <pageSetup paperSize="9" scale="50" orientation="landscape" r:id="rId1"/>
  <headerFooter>
    <oddHeader>&amp;RPříloha č.1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21"/>
  <sheetViews>
    <sheetView view="pageBreakPreview" zoomScale="70" zoomScaleNormal="80" zoomScaleSheetLayoutView="70" workbookViewId="0">
      <selection sqref="A1:E1"/>
    </sheetView>
  </sheetViews>
  <sheetFormatPr defaultColWidth="10.7109375" defaultRowHeight="15"/>
  <cols>
    <col min="1" max="1" width="26.140625" style="1" customWidth="1"/>
    <col min="2" max="5" width="16.85546875" style="1" customWidth="1"/>
    <col min="6" max="7" width="10.7109375" style="1"/>
    <col min="8" max="8" width="10.7109375" style="1" customWidth="1"/>
    <col min="9" max="10" width="10.7109375" style="1"/>
    <col min="11" max="11" width="12.140625" style="1" bestFit="1" customWidth="1"/>
    <col min="12" max="16384" width="10.7109375" style="1"/>
  </cols>
  <sheetData>
    <row r="1" spans="1:11" ht="54.75" customHeight="1" thickBot="1">
      <c r="A1" s="660" t="s">
        <v>387</v>
      </c>
      <c r="B1" s="661"/>
      <c r="C1" s="661"/>
      <c r="D1" s="661"/>
      <c r="E1" s="662"/>
    </row>
    <row r="2" spans="1:11" ht="20.25" customHeight="1" thickBot="1">
      <c r="A2" s="861" t="s">
        <v>206</v>
      </c>
      <c r="B2" s="864" t="s">
        <v>83</v>
      </c>
      <c r="C2" s="865"/>
      <c r="D2" s="865"/>
      <c r="E2" s="866"/>
    </row>
    <row r="3" spans="1:11" ht="20.25" customHeight="1" thickBot="1">
      <c r="A3" s="862"/>
      <c r="B3" s="867" t="s">
        <v>84</v>
      </c>
      <c r="C3" s="868"/>
      <c r="D3" s="867" t="s">
        <v>79</v>
      </c>
      <c r="E3" s="869"/>
    </row>
    <row r="4" spans="1:11" ht="48.75" customHeight="1" thickBot="1">
      <c r="A4" s="863"/>
      <c r="B4" s="501" t="s">
        <v>82</v>
      </c>
      <c r="C4" s="502" t="s">
        <v>116</v>
      </c>
      <c r="D4" s="501" t="s">
        <v>82</v>
      </c>
      <c r="E4" s="531" t="s">
        <v>116</v>
      </c>
    </row>
    <row r="5" spans="1:11" ht="18" customHeight="1">
      <c r="A5" s="510" t="s">
        <v>70</v>
      </c>
      <c r="B5" s="520">
        <v>144414.64004</v>
      </c>
      <c r="C5" s="521">
        <v>61256.762999999999</v>
      </c>
      <c r="D5" s="532">
        <v>251563</v>
      </c>
      <c r="E5" s="513">
        <v>484</v>
      </c>
      <c r="I5" s="20"/>
      <c r="J5" s="20"/>
      <c r="K5" s="20"/>
    </row>
    <row r="6" spans="1:11" ht="18" customHeight="1">
      <c r="A6" s="510" t="s">
        <v>3</v>
      </c>
      <c r="B6" s="519">
        <v>112644.1</v>
      </c>
      <c r="C6" s="521">
        <v>57925.076000000001</v>
      </c>
      <c r="D6" s="532">
        <v>195764</v>
      </c>
      <c r="E6" s="511">
        <v>411</v>
      </c>
      <c r="I6" s="20"/>
      <c r="K6" s="20"/>
    </row>
    <row r="7" spans="1:11" ht="18" customHeight="1">
      <c r="A7" s="510" t="s">
        <v>11</v>
      </c>
      <c r="B7" s="519">
        <v>215894.65</v>
      </c>
      <c r="C7" s="521">
        <v>101784.20429000001</v>
      </c>
      <c r="D7" s="532">
        <v>375635</v>
      </c>
      <c r="E7" s="511">
        <v>741</v>
      </c>
      <c r="I7" s="20"/>
      <c r="K7" s="20"/>
    </row>
    <row r="8" spans="1:11" ht="18" customHeight="1">
      <c r="A8" s="510" t="s">
        <v>5</v>
      </c>
      <c r="B8" s="519">
        <v>42543.73</v>
      </c>
      <c r="C8" s="521">
        <v>24519.065999999999</v>
      </c>
      <c r="D8" s="532">
        <v>73998</v>
      </c>
      <c r="E8" s="511">
        <v>188</v>
      </c>
      <c r="I8" s="20"/>
      <c r="K8" s="20"/>
    </row>
    <row r="9" spans="1:11" ht="18" customHeight="1">
      <c r="A9" s="510" t="s">
        <v>8</v>
      </c>
      <c r="B9" s="519">
        <v>101188.4</v>
      </c>
      <c r="C9" s="521">
        <v>58291.514000000003</v>
      </c>
      <c r="D9" s="532">
        <v>175580</v>
      </c>
      <c r="E9" s="511">
        <v>383</v>
      </c>
      <c r="I9" s="20"/>
      <c r="K9" s="20"/>
    </row>
    <row r="10" spans="1:11" ht="18" customHeight="1">
      <c r="A10" s="510" t="s">
        <v>7</v>
      </c>
      <c r="B10" s="519">
        <v>96034.75</v>
      </c>
      <c r="C10" s="521">
        <v>43872.944539999997</v>
      </c>
      <c r="D10" s="532">
        <v>166842</v>
      </c>
      <c r="E10" s="511">
        <v>286</v>
      </c>
      <c r="I10" s="20"/>
      <c r="K10" s="20"/>
    </row>
    <row r="11" spans="1:11" ht="18" customHeight="1">
      <c r="A11" s="510" t="s">
        <v>14</v>
      </c>
      <c r="B11" s="519">
        <v>174927.342</v>
      </c>
      <c r="C11" s="521">
        <v>148127.06299999999</v>
      </c>
      <c r="D11" s="532">
        <v>304061</v>
      </c>
      <c r="E11" s="511">
        <v>958</v>
      </c>
      <c r="I11" s="20"/>
      <c r="K11" s="20"/>
    </row>
    <row r="12" spans="1:11" ht="18" customHeight="1">
      <c r="A12" s="510" t="s">
        <v>12</v>
      </c>
      <c r="B12" s="519">
        <v>104337.9</v>
      </c>
      <c r="C12" s="521">
        <v>59151.269</v>
      </c>
      <c r="D12" s="532">
        <v>181069</v>
      </c>
      <c r="E12" s="511">
        <v>392</v>
      </c>
      <c r="I12" s="20"/>
      <c r="K12" s="20"/>
    </row>
    <row r="13" spans="1:11" ht="18" customHeight="1">
      <c r="A13" s="510" t="s">
        <v>9</v>
      </c>
      <c r="B13" s="519">
        <v>89375.55</v>
      </c>
      <c r="C13" s="521">
        <v>42993.137999999999</v>
      </c>
      <c r="D13" s="532">
        <v>155383</v>
      </c>
      <c r="E13" s="511">
        <v>321</v>
      </c>
      <c r="I13" s="20"/>
      <c r="K13" s="20"/>
    </row>
    <row r="14" spans="1:11" ht="18" customHeight="1">
      <c r="A14" s="510" t="s">
        <v>4</v>
      </c>
      <c r="B14" s="519">
        <v>112407.75</v>
      </c>
      <c r="C14" s="521">
        <v>55278.614999999998</v>
      </c>
      <c r="D14" s="532">
        <v>195331</v>
      </c>
      <c r="E14" s="511">
        <v>391</v>
      </c>
      <c r="I14" s="20"/>
      <c r="K14" s="20"/>
    </row>
    <row r="15" spans="1:11" ht="18" customHeight="1">
      <c r="A15" s="510" t="s">
        <v>2</v>
      </c>
      <c r="B15" s="519">
        <v>197082.375</v>
      </c>
      <c r="C15" s="521">
        <v>99603.922000000006</v>
      </c>
      <c r="D15" s="532">
        <v>342833</v>
      </c>
      <c r="E15" s="511">
        <v>684</v>
      </c>
      <c r="I15" s="20"/>
      <c r="K15" s="20"/>
    </row>
    <row r="16" spans="1:11" ht="18" customHeight="1">
      <c r="A16" s="510" t="s">
        <v>6</v>
      </c>
      <c r="B16" s="519">
        <v>153191.883</v>
      </c>
      <c r="C16" s="521">
        <v>68804.657299999992</v>
      </c>
      <c r="D16" s="532">
        <v>266531</v>
      </c>
      <c r="E16" s="511">
        <v>416</v>
      </c>
      <c r="I16" s="20"/>
      <c r="K16" s="20"/>
    </row>
    <row r="17" spans="1:11" ht="18" customHeight="1">
      <c r="A17" s="510" t="s">
        <v>10</v>
      </c>
      <c r="B17" s="519">
        <v>97728.35</v>
      </c>
      <c r="C17" s="521">
        <v>38048.633999999998</v>
      </c>
      <c r="D17" s="532">
        <v>169709</v>
      </c>
      <c r="E17" s="511">
        <v>270</v>
      </c>
      <c r="I17" s="20"/>
      <c r="K17" s="20"/>
    </row>
    <row r="18" spans="1:11" ht="18" customHeight="1" thickBot="1">
      <c r="A18" s="510" t="s">
        <v>13</v>
      </c>
      <c r="B18" s="519">
        <v>122690.2</v>
      </c>
      <c r="C18" s="521">
        <v>49062.16</v>
      </c>
      <c r="D18" s="532">
        <v>212853</v>
      </c>
      <c r="E18" s="511">
        <v>335</v>
      </c>
      <c r="I18" s="20"/>
      <c r="K18" s="20"/>
    </row>
    <row r="19" spans="1:11" ht="18" customHeight="1" thickBot="1">
      <c r="A19" s="506" t="s">
        <v>71</v>
      </c>
      <c r="B19" s="526">
        <v>1764461.62004</v>
      </c>
      <c r="C19" s="533">
        <v>908719.02613000001</v>
      </c>
      <c r="D19" s="534">
        <v>3067152</v>
      </c>
      <c r="E19" s="534">
        <v>6260</v>
      </c>
      <c r="I19" s="20"/>
      <c r="K19" s="20"/>
    </row>
    <row r="20" spans="1:11">
      <c r="A20" s="509" t="s">
        <v>360</v>
      </c>
      <c r="B20" s="508"/>
      <c r="C20" s="508"/>
      <c r="D20" s="508"/>
      <c r="E20" s="508"/>
    </row>
    <row r="21" spans="1:11">
      <c r="C21" s="20"/>
    </row>
  </sheetData>
  <mergeCells count="5">
    <mergeCell ref="A1:E1"/>
    <mergeCell ref="A2:A4"/>
    <mergeCell ref="B2:E2"/>
    <mergeCell ref="B3:C3"/>
    <mergeCell ref="D3:E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>&amp;RPříloha č. 14d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53880-FBE1-4B3D-96F5-01FE1156F41A}">
  <sheetPr>
    <pageSetUpPr fitToPage="1"/>
  </sheetPr>
  <dimension ref="A1:J23"/>
  <sheetViews>
    <sheetView view="pageBreakPreview" zoomScale="70" zoomScaleNormal="90" zoomScaleSheetLayoutView="70" workbookViewId="0">
      <selection sqref="A1:AB1"/>
    </sheetView>
  </sheetViews>
  <sheetFormatPr defaultRowHeight="15"/>
  <cols>
    <col min="1" max="1" width="26.7109375" customWidth="1"/>
    <col min="2" max="4" width="20.7109375" customWidth="1"/>
    <col min="5" max="5" width="22" customWidth="1"/>
    <col min="6" max="6" width="21.42578125" customWidth="1"/>
    <col min="7" max="7" width="21" customWidth="1"/>
    <col min="8" max="8" width="18.28515625" customWidth="1"/>
    <col min="9" max="9" width="18.7109375" customWidth="1"/>
    <col min="10" max="10" width="14.85546875" customWidth="1"/>
  </cols>
  <sheetData>
    <row r="1" spans="1:10" ht="30" customHeight="1" thickBot="1">
      <c r="A1" s="665" t="s">
        <v>388</v>
      </c>
      <c r="B1" s="857"/>
      <c r="C1" s="857"/>
      <c r="D1" s="857"/>
      <c r="E1" s="857"/>
      <c r="F1" s="857"/>
      <c r="G1" s="857"/>
      <c r="H1" s="857"/>
      <c r="I1" s="857"/>
      <c r="J1" s="667"/>
    </row>
    <row r="2" spans="1:10" s="19" customFormat="1" ht="19.7" customHeight="1" thickBot="1">
      <c r="A2" s="861" t="s">
        <v>206</v>
      </c>
      <c r="B2" s="864" t="s">
        <v>34</v>
      </c>
      <c r="C2" s="865"/>
      <c r="D2" s="865"/>
      <c r="E2" s="865"/>
      <c r="F2" s="865"/>
      <c r="G2" s="865"/>
      <c r="H2" s="865"/>
      <c r="I2" s="865"/>
      <c r="J2" s="866"/>
    </row>
    <row r="3" spans="1:10" s="19" customFormat="1" ht="19.7" customHeight="1" thickBot="1">
      <c r="A3" s="862"/>
      <c r="B3" s="850" t="s">
        <v>84</v>
      </c>
      <c r="C3" s="870"/>
      <c r="D3" s="870"/>
      <c r="E3" s="870"/>
      <c r="F3" s="871"/>
      <c r="G3" s="535"/>
      <c r="H3" s="872" t="s">
        <v>79</v>
      </c>
      <c r="I3" s="873"/>
      <c r="J3" s="874"/>
    </row>
    <row r="4" spans="1:10" ht="76.5" customHeight="1" thickBot="1">
      <c r="A4" s="863"/>
      <c r="B4" s="518" t="s">
        <v>78</v>
      </c>
      <c r="C4" s="536" t="s">
        <v>207</v>
      </c>
      <c r="D4" s="537" t="s">
        <v>208</v>
      </c>
      <c r="E4" s="538" t="s">
        <v>77</v>
      </c>
      <c r="F4" s="500" t="s">
        <v>76</v>
      </c>
      <c r="G4" s="501" t="s">
        <v>432</v>
      </c>
      <c r="H4" s="502" t="s">
        <v>78</v>
      </c>
      <c r="I4" s="501" t="s">
        <v>77</v>
      </c>
      <c r="J4" s="531" t="s">
        <v>76</v>
      </c>
    </row>
    <row r="5" spans="1:10" ht="20.25" customHeight="1">
      <c r="A5" s="510" t="s">
        <v>70</v>
      </c>
      <c r="B5" s="521">
        <v>68508.421000000002</v>
      </c>
      <c r="C5" s="539">
        <v>1235.2049999999999</v>
      </c>
      <c r="D5" s="540">
        <v>69743.626000000004</v>
      </c>
      <c r="E5" s="541">
        <v>276464.47294000001</v>
      </c>
      <c r="F5" s="542">
        <v>260874.23340999996</v>
      </c>
      <c r="G5" s="519">
        <v>640133.62</v>
      </c>
      <c r="H5" s="523">
        <v>26734</v>
      </c>
      <c r="I5" s="522">
        <v>39353</v>
      </c>
      <c r="J5" s="543">
        <v>63439</v>
      </c>
    </row>
    <row r="6" spans="1:10" ht="20.25" customHeight="1">
      <c r="A6" s="510" t="s">
        <v>3</v>
      </c>
      <c r="B6" s="521">
        <v>17671.327000000001</v>
      </c>
      <c r="C6" s="539">
        <v>430.25599999999997</v>
      </c>
      <c r="D6" s="540">
        <v>18101.582999999999</v>
      </c>
      <c r="E6" s="544">
        <v>67956.232000000004</v>
      </c>
      <c r="F6" s="542">
        <v>135127.97726000001</v>
      </c>
      <c r="G6" s="519">
        <v>268868.46000000002</v>
      </c>
      <c r="H6" s="523">
        <v>7042</v>
      </c>
      <c r="I6" s="522">
        <v>15054</v>
      </c>
      <c r="J6" s="543">
        <v>30167</v>
      </c>
    </row>
    <row r="7" spans="1:10" ht="20.25" customHeight="1">
      <c r="A7" s="510" t="s">
        <v>11</v>
      </c>
      <c r="B7" s="521">
        <v>37802.678</v>
      </c>
      <c r="C7" s="539">
        <v>1087.7445700000001</v>
      </c>
      <c r="D7" s="540">
        <v>38890.422570000002</v>
      </c>
      <c r="E7" s="544">
        <v>171667.986</v>
      </c>
      <c r="F7" s="542">
        <v>297351.08624000003</v>
      </c>
      <c r="G7" s="519">
        <v>538111.59031</v>
      </c>
      <c r="H7" s="523">
        <v>14957</v>
      </c>
      <c r="I7" s="522">
        <v>36567</v>
      </c>
      <c r="J7" s="543">
        <v>62673</v>
      </c>
    </row>
    <row r="8" spans="1:10" ht="20.25" customHeight="1">
      <c r="A8" s="510" t="s">
        <v>5</v>
      </c>
      <c r="B8" s="521">
        <v>16149.442999999999</v>
      </c>
      <c r="C8" s="539">
        <v>297.048</v>
      </c>
      <c r="D8" s="540">
        <v>16446.491000000002</v>
      </c>
      <c r="E8" s="544">
        <v>69008.947</v>
      </c>
      <c r="F8" s="542">
        <v>149059.96467000002</v>
      </c>
      <c r="G8" s="519">
        <v>223030.462</v>
      </c>
      <c r="H8" s="523">
        <v>6578</v>
      </c>
      <c r="I8" s="522">
        <v>17209</v>
      </c>
      <c r="J8" s="543">
        <v>32567</v>
      </c>
    </row>
    <row r="9" spans="1:10" ht="20.25" customHeight="1">
      <c r="A9" s="510" t="s">
        <v>8</v>
      </c>
      <c r="B9" s="521">
        <v>23350.638360000001</v>
      </c>
      <c r="C9" s="539">
        <v>651.55899999999997</v>
      </c>
      <c r="D9" s="540">
        <v>24002.197359999998</v>
      </c>
      <c r="E9" s="544">
        <v>60254.02</v>
      </c>
      <c r="F9" s="542">
        <v>141594.13277</v>
      </c>
      <c r="G9" s="519">
        <v>287574.76</v>
      </c>
      <c r="H9" s="523">
        <v>8201</v>
      </c>
      <c r="I9" s="522">
        <v>13559</v>
      </c>
      <c r="J9" s="543">
        <v>28096</v>
      </c>
    </row>
    <row r="10" spans="1:10" ht="20.25" customHeight="1">
      <c r="A10" s="510" t="s">
        <v>7</v>
      </c>
      <c r="B10" s="521">
        <v>14519.858</v>
      </c>
      <c r="C10" s="539">
        <v>435.77699999999999</v>
      </c>
      <c r="D10" s="540">
        <v>14955.635</v>
      </c>
      <c r="E10" s="544">
        <v>85148.12</v>
      </c>
      <c r="F10" s="542">
        <v>149738.07050999999</v>
      </c>
      <c r="G10" s="519">
        <v>240308.56</v>
      </c>
      <c r="H10" s="523">
        <v>5383</v>
      </c>
      <c r="I10" s="522">
        <v>18018</v>
      </c>
      <c r="J10" s="543">
        <v>31743</v>
      </c>
    </row>
    <row r="11" spans="1:10" ht="20.25" customHeight="1">
      <c r="A11" s="510" t="s">
        <v>14</v>
      </c>
      <c r="B11" s="521">
        <v>25778.222000000002</v>
      </c>
      <c r="C11" s="539">
        <v>1395.4490000000001</v>
      </c>
      <c r="D11" s="540">
        <v>27173.670999999998</v>
      </c>
      <c r="E11" s="544">
        <v>376076.61311999999</v>
      </c>
      <c r="F11" s="542">
        <v>785199.84379999992</v>
      </c>
      <c r="G11" s="519">
        <v>352045.92</v>
      </c>
      <c r="H11" s="523">
        <v>10457</v>
      </c>
      <c r="I11" s="522">
        <v>102572</v>
      </c>
      <c r="J11" s="543">
        <v>168525</v>
      </c>
    </row>
    <row r="12" spans="1:10" ht="20.25" customHeight="1">
      <c r="A12" s="510" t="s">
        <v>12</v>
      </c>
      <c r="B12" s="521">
        <v>18856.473000000002</v>
      </c>
      <c r="C12" s="539">
        <v>565.95506</v>
      </c>
      <c r="D12" s="540">
        <v>19422.428059999998</v>
      </c>
      <c r="E12" s="544">
        <v>116223.52820999999</v>
      </c>
      <c r="F12" s="542">
        <v>226482.77568000002</v>
      </c>
      <c r="G12" s="519">
        <v>194441.32</v>
      </c>
      <c r="H12" s="523">
        <v>6938</v>
      </c>
      <c r="I12" s="522">
        <v>25964</v>
      </c>
      <c r="J12" s="543">
        <v>47588</v>
      </c>
    </row>
    <row r="13" spans="1:10" ht="20.25" customHeight="1">
      <c r="A13" s="510" t="s">
        <v>9</v>
      </c>
      <c r="B13" s="521">
        <v>13595.388000000001</v>
      </c>
      <c r="C13" s="539">
        <v>562.50699999999995</v>
      </c>
      <c r="D13" s="540">
        <v>14157.895</v>
      </c>
      <c r="E13" s="544">
        <v>55279.711490000002</v>
      </c>
      <c r="F13" s="542">
        <v>128427.98277</v>
      </c>
      <c r="G13" s="519">
        <v>258460.88</v>
      </c>
      <c r="H13" s="523">
        <v>5442</v>
      </c>
      <c r="I13" s="522">
        <v>12783</v>
      </c>
      <c r="J13" s="543">
        <v>27002</v>
      </c>
    </row>
    <row r="14" spans="1:10" ht="20.25" customHeight="1">
      <c r="A14" s="510" t="s">
        <v>4</v>
      </c>
      <c r="B14" s="521">
        <v>24176.674999999999</v>
      </c>
      <c r="C14" s="539">
        <v>582.48400000000004</v>
      </c>
      <c r="D14" s="540">
        <v>24759.159</v>
      </c>
      <c r="E14" s="544">
        <v>66777.014999999999</v>
      </c>
      <c r="F14" s="542">
        <v>118867.95195</v>
      </c>
      <c r="G14" s="519">
        <v>367343.11499999999</v>
      </c>
      <c r="H14" s="523">
        <v>9564</v>
      </c>
      <c r="I14" s="522">
        <v>13643</v>
      </c>
      <c r="J14" s="543">
        <v>26110</v>
      </c>
    </row>
    <row r="15" spans="1:10" ht="20.25" customHeight="1">
      <c r="A15" s="510" t="s">
        <v>2</v>
      </c>
      <c r="B15" s="521">
        <v>49870.036</v>
      </c>
      <c r="C15" s="539">
        <v>897.21500000000003</v>
      </c>
      <c r="D15" s="540">
        <v>50767.250999999997</v>
      </c>
      <c r="E15" s="544">
        <v>183787.46240000002</v>
      </c>
      <c r="F15" s="542">
        <v>282568.98621000006</v>
      </c>
      <c r="G15" s="519">
        <v>1063588.63735</v>
      </c>
      <c r="H15" s="523">
        <v>19727</v>
      </c>
      <c r="I15" s="522">
        <v>33483</v>
      </c>
      <c r="J15" s="543">
        <v>59216</v>
      </c>
    </row>
    <row r="16" spans="1:10" ht="20.25" customHeight="1">
      <c r="A16" s="510" t="s">
        <v>6</v>
      </c>
      <c r="B16" s="521">
        <v>24433.09</v>
      </c>
      <c r="C16" s="539">
        <v>1010.713</v>
      </c>
      <c r="D16" s="540">
        <v>25443.803</v>
      </c>
      <c r="E16" s="544">
        <v>223605.83720999997</v>
      </c>
      <c r="F16" s="542">
        <v>618178.0466</v>
      </c>
      <c r="G16" s="519">
        <v>377301.1789</v>
      </c>
      <c r="H16" s="523">
        <v>9930</v>
      </c>
      <c r="I16" s="522">
        <v>59910</v>
      </c>
      <c r="J16" s="543">
        <v>118553</v>
      </c>
    </row>
    <row r="17" spans="1:10" ht="20.25" customHeight="1">
      <c r="A17" s="510" t="s">
        <v>10</v>
      </c>
      <c r="B17" s="521">
        <v>12634.81</v>
      </c>
      <c r="C17" s="539">
        <v>215.76900000000001</v>
      </c>
      <c r="D17" s="540">
        <v>12850.579</v>
      </c>
      <c r="E17" s="544">
        <v>35690.957999999999</v>
      </c>
      <c r="F17" s="542">
        <v>70531.673770000009</v>
      </c>
      <c r="G17" s="519">
        <v>3723324.568</v>
      </c>
      <c r="H17" s="523">
        <v>4651</v>
      </c>
      <c r="I17" s="522">
        <v>8278</v>
      </c>
      <c r="J17" s="543">
        <v>15508</v>
      </c>
    </row>
    <row r="18" spans="1:10" ht="20.25" customHeight="1" thickBot="1">
      <c r="A18" s="510" t="s">
        <v>13</v>
      </c>
      <c r="B18" s="521">
        <v>13185.629000000001</v>
      </c>
      <c r="C18" s="539">
        <v>628.48199999999997</v>
      </c>
      <c r="D18" s="540">
        <v>13814.111000000001</v>
      </c>
      <c r="E18" s="544">
        <v>52238.821000000004</v>
      </c>
      <c r="F18" s="542">
        <v>101106.98562000001</v>
      </c>
      <c r="G18" s="519">
        <v>162084.09</v>
      </c>
      <c r="H18" s="523">
        <v>5414</v>
      </c>
      <c r="I18" s="522">
        <v>13829</v>
      </c>
      <c r="J18" s="543">
        <v>23475</v>
      </c>
    </row>
    <row r="19" spans="1:10" ht="20.25" customHeight="1" thickBot="1">
      <c r="A19" s="506" t="s">
        <v>71</v>
      </c>
      <c r="B19" s="533">
        <f t="shared" ref="B19:G19" si="0">SUM(B5:B18)</f>
        <v>360532.68836000009</v>
      </c>
      <c r="C19" s="545">
        <f t="shared" si="0"/>
        <v>9996.1636300000009</v>
      </c>
      <c r="D19" s="546">
        <f t="shared" si="0"/>
        <v>370528.85199</v>
      </c>
      <c r="E19" s="547">
        <f t="shared" si="0"/>
        <v>1840179.72437</v>
      </c>
      <c r="F19" s="548">
        <f t="shared" si="0"/>
        <v>3465109.7112600007</v>
      </c>
      <c r="G19" s="526">
        <f t="shared" si="0"/>
        <v>8696617.161559999</v>
      </c>
      <c r="H19" s="549">
        <v>141018</v>
      </c>
      <c r="I19" s="550">
        <v>410222</v>
      </c>
      <c r="J19" s="551">
        <v>734662</v>
      </c>
    </row>
    <row r="20" spans="1:10">
      <c r="A20" s="509" t="s">
        <v>360</v>
      </c>
      <c r="B20" s="552"/>
      <c r="C20" s="552"/>
      <c r="D20" s="552"/>
      <c r="E20" s="552"/>
      <c r="F20" s="552"/>
      <c r="G20" s="552"/>
      <c r="H20" s="527"/>
      <c r="I20" s="527"/>
      <c r="J20" s="527"/>
    </row>
    <row r="21" spans="1:10">
      <c r="B21" s="15"/>
      <c r="C21" s="15"/>
      <c r="D21" s="15"/>
    </row>
    <row r="22" spans="1:10">
      <c r="B22" s="15"/>
      <c r="C22" s="15"/>
      <c r="D22" s="15"/>
    </row>
    <row r="23" spans="1:10">
      <c r="B23" s="15"/>
      <c r="C23" s="15"/>
      <c r="D23" s="15"/>
    </row>
  </sheetData>
  <mergeCells count="5">
    <mergeCell ref="A1:J1"/>
    <mergeCell ref="A2:A4"/>
    <mergeCell ref="B2:J2"/>
    <mergeCell ref="B3:F3"/>
    <mergeCell ref="H3:J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horizontalDpi="4294967295" verticalDpi="300" r:id="rId1"/>
  <headerFooter>
    <oddHeader>&amp;RPříloha č. 14e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1"/>
  <sheetViews>
    <sheetView view="pageBreakPreview" zoomScale="70" zoomScaleNormal="80" zoomScaleSheetLayoutView="70" workbookViewId="0">
      <selection sqref="A1:F1"/>
    </sheetView>
  </sheetViews>
  <sheetFormatPr defaultRowHeight="15"/>
  <cols>
    <col min="1" max="2" width="33.7109375" customWidth="1"/>
    <col min="3" max="3" width="28.28515625" customWidth="1"/>
    <col min="4" max="4" width="10.7109375"/>
    <col min="5" max="5" width="35.140625" customWidth="1"/>
    <col min="6" max="6" width="29.85546875" customWidth="1"/>
    <col min="7" max="7" width="10.7109375"/>
    <col min="8" max="8" width="19.140625" customWidth="1"/>
  </cols>
  <sheetData>
    <row r="1" spans="1:8" ht="49.5" customHeight="1" thickBot="1">
      <c r="A1" s="875" t="s">
        <v>389</v>
      </c>
      <c r="B1" s="876"/>
      <c r="C1" s="876"/>
      <c r="D1" s="876"/>
      <c r="E1" s="876"/>
      <c r="F1" s="877"/>
    </row>
    <row r="2" spans="1:8" ht="15" customHeight="1">
      <c r="A2" s="878" t="s">
        <v>297</v>
      </c>
      <c r="B2" s="881" t="s">
        <v>79</v>
      </c>
      <c r="C2" s="884" t="s">
        <v>298</v>
      </c>
      <c r="D2" s="372"/>
      <c r="E2" s="561"/>
      <c r="F2" s="884" t="s">
        <v>187</v>
      </c>
    </row>
    <row r="3" spans="1:8" ht="15.75" customHeight="1">
      <c r="A3" s="879"/>
      <c r="B3" s="882"/>
      <c r="C3" s="885"/>
      <c r="D3" s="372"/>
      <c r="E3" s="562" t="s">
        <v>188</v>
      </c>
      <c r="F3" s="885"/>
    </row>
    <row r="4" spans="1:8" ht="20.100000000000001" customHeight="1" thickBot="1">
      <c r="A4" s="880"/>
      <c r="B4" s="883"/>
      <c r="C4" s="886"/>
      <c r="D4" s="372"/>
      <c r="E4" s="563"/>
      <c r="F4" s="886"/>
      <c r="H4" s="21"/>
    </row>
    <row r="5" spans="1:8" ht="20.100000000000001" customHeight="1">
      <c r="A5" s="564" t="s">
        <v>209</v>
      </c>
      <c r="B5" s="565">
        <v>77</v>
      </c>
      <c r="C5" s="566">
        <v>93766500</v>
      </c>
      <c r="D5" s="372"/>
      <c r="E5" s="564" t="s">
        <v>209</v>
      </c>
      <c r="F5" s="567">
        <v>90760500</v>
      </c>
      <c r="H5" s="39"/>
    </row>
    <row r="6" spans="1:8" ht="20.100000000000001" customHeight="1">
      <c r="A6" s="568" t="s">
        <v>189</v>
      </c>
      <c r="B6" s="569">
        <v>78</v>
      </c>
      <c r="C6" s="570">
        <v>68208500</v>
      </c>
      <c r="D6" s="372"/>
      <c r="E6" s="568" t="s">
        <v>189</v>
      </c>
      <c r="F6" s="571">
        <v>65936000</v>
      </c>
      <c r="H6" s="39"/>
    </row>
    <row r="7" spans="1:8" ht="20.100000000000001" customHeight="1">
      <c r="A7" s="568" t="s">
        <v>190</v>
      </c>
      <c r="B7" s="569">
        <v>74</v>
      </c>
      <c r="C7" s="570">
        <v>33729000</v>
      </c>
      <c r="D7" s="372"/>
      <c r="E7" s="568" t="s">
        <v>190</v>
      </c>
      <c r="F7" s="571">
        <v>32333000</v>
      </c>
      <c r="H7" s="39"/>
    </row>
    <row r="8" spans="1:8" ht="20.100000000000001" customHeight="1">
      <c r="A8" s="568" t="s">
        <v>191</v>
      </c>
      <c r="B8" s="569">
        <v>53</v>
      </c>
      <c r="C8" s="570">
        <v>28310000</v>
      </c>
      <c r="D8" s="372"/>
      <c r="E8" s="568" t="s">
        <v>191</v>
      </c>
      <c r="F8" s="571">
        <v>27878000</v>
      </c>
      <c r="H8" s="39"/>
    </row>
    <row r="9" spans="1:8" ht="20.100000000000001" customHeight="1">
      <c r="A9" s="568" t="s">
        <v>192</v>
      </c>
      <c r="B9" s="569">
        <v>48</v>
      </c>
      <c r="C9" s="570">
        <v>21938500</v>
      </c>
      <c r="D9" s="372"/>
      <c r="E9" s="568" t="s">
        <v>192</v>
      </c>
      <c r="F9" s="571">
        <v>21187000</v>
      </c>
      <c r="H9" s="39"/>
    </row>
    <row r="10" spans="1:8" ht="20.100000000000001" customHeight="1">
      <c r="A10" s="568" t="s">
        <v>193</v>
      </c>
      <c r="B10" s="569">
        <v>27</v>
      </c>
      <c r="C10" s="570">
        <v>19087000</v>
      </c>
      <c r="D10" s="372"/>
      <c r="E10" s="568" t="s">
        <v>193</v>
      </c>
      <c r="F10" s="571">
        <v>18641500</v>
      </c>
      <c r="H10" s="39"/>
    </row>
    <row r="11" spans="1:8" ht="20.100000000000001" customHeight="1">
      <c r="A11" s="568" t="s">
        <v>194</v>
      </c>
      <c r="B11" s="569">
        <v>42</v>
      </c>
      <c r="C11" s="570">
        <v>31224500</v>
      </c>
      <c r="D11" s="372"/>
      <c r="E11" s="568" t="s">
        <v>194</v>
      </c>
      <c r="F11" s="571">
        <v>31049000</v>
      </c>
      <c r="H11" s="39"/>
    </row>
    <row r="12" spans="1:8" ht="20.100000000000001" customHeight="1">
      <c r="A12" s="568" t="s">
        <v>195</v>
      </c>
      <c r="B12" s="569">
        <v>46</v>
      </c>
      <c r="C12" s="570">
        <v>20429000</v>
      </c>
      <c r="D12" s="372"/>
      <c r="E12" s="568" t="s">
        <v>195</v>
      </c>
      <c r="F12" s="571">
        <v>19871000</v>
      </c>
      <c r="H12" s="39"/>
    </row>
    <row r="13" spans="1:8" ht="20.100000000000001" customHeight="1">
      <c r="A13" s="568" t="s">
        <v>196</v>
      </c>
      <c r="B13" s="569">
        <v>152</v>
      </c>
      <c r="C13" s="570">
        <v>127810500</v>
      </c>
      <c r="D13" s="372"/>
      <c r="E13" s="568" t="s">
        <v>196</v>
      </c>
      <c r="F13" s="571">
        <v>123909000</v>
      </c>
      <c r="H13" s="39"/>
    </row>
    <row r="14" spans="1:8" ht="20.100000000000001" customHeight="1">
      <c r="A14" s="568" t="s">
        <v>197</v>
      </c>
      <c r="B14" s="569">
        <v>74</v>
      </c>
      <c r="C14" s="570">
        <v>31733000</v>
      </c>
      <c r="D14" s="372"/>
      <c r="E14" s="568" t="s">
        <v>197</v>
      </c>
      <c r="F14" s="571">
        <v>30032000</v>
      </c>
      <c r="H14" s="39"/>
    </row>
    <row r="15" spans="1:8" ht="20.100000000000001" customHeight="1">
      <c r="A15" s="568" t="s">
        <v>198</v>
      </c>
      <c r="B15" s="569">
        <v>29</v>
      </c>
      <c r="C15" s="570">
        <v>27417500</v>
      </c>
      <c r="D15" s="372"/>
      <c r="E15" s="568" t="s">
        <v>198</v>
      </c>
      <c r="F15" s="571">
        <v>27341000</v>
      </c>
      <c r="H15" s="39"/>
    </row>
    <row r="16" spans="1:8" ht="20.100000000000001" customHeight="1">
      <c r="A16" s="568" t="s">
        <v>200</v>
      </c>
      <c r="B16" s="569">
        <v>113</v>
      </c>
      <c r="C16" s="570">
        <v>77428500</v>
      </c>
      <c r="D16" s="372"/>
      <c r="E16" s="568" t="s">
        <v>200</v>
      </c>
      <c r="F16" s="571">
        <v>76173000</v>
      </c>
      <c r="H16" s="39"/>
    </row>
    <row r="17" spans="1:8" ht="20.100000000000001" customHeight="1">
      <c r="A17" s="568" t="s">
        <v>294</v>
      </c>
      <c r="B17" s="569">
        <v>118</v>
      </c>
      <c r="C17" s="570">
        <v>67427000</v>
      </c>
      <c r="D17" s="372"/>
      <c r="E17" s="568" t="s">
        <v>294</v>
      </c>
      <c r="F17" s="571">
        <v>64290500</v>
      </c>
      <c r="H17" s="39"/>
    </row>
    <row r="18" spans="1:8" ht="20.100000000000001" customHeight="1" thickBot="1">
      <c r="A18" s="572" t="s">
        <v>202</v>
      </c>
      <c r="B18" s="573">
        <v>63</v>
      </c>
      <c r="C18" s="574">
        <v>29793000</v>
      </c>
      <c r="D18" s="372"/>
      <c r="E18" s="572" t="s">
        <v>202</v>
      </c>
      <c r="F18" s="575">
        <v>29014500</v>
      </c>
      <c r="H18" s="39"/>
    </row>
    <row r="19" spans="1:8" ht="15" customHeight="1" thickBot="1">
      <c r="A19" s="576" t="s">
        <v>299</v>
      </c>
      <c r="B19" s="577">
        <v>994</v>
      </c>
      <c r="C19" s="578">
        <v>678302500</v>
      </c>
      <c r="D19" s="372"/>
      <c r="E19" s="579" t="s">
        <v>203</v>
      </c>
      <c r="F19" s="580">
        <v>658416000</v>
      </c>
      <c r="H19" s="40"/>
    </row>
    <row r="20" spans="1:8">
      <c r="A20" s="581" t="s">
        <v>300</v>
      </c>
      <c r="B20" s="527"/>
      <c r="C20" s="527"/>
      <c r="D20" s="527"/>
      <c r="E20" s="582" t="s">
        <v>349</v>
      </c>
      <c r="F20" s="527"/>
    </row>
    <row r="21" spans="1:8">
      <c r="A21" s="527"/>
      <c r="B21" s="527"/>
      <c r="C21" s="527"/>
      <c r="D21" s="527"/>
      <c r="E21" s="527"/>
      <c r="F21" s="527"/>
    </row>
  </sheetData>
  <mergeCells count="5">
    <mergeCell ref="A1:F1"/>
    <mergeCell ref="A2:A4"/>
    <mergeCell ref="B2:B4"/>
    <mergeCell ref="C2:C4"/>
    <mergeCell ref="F2:F4"/>
  </mergeCells>
  <pageMargins left="0.70866141732283472" right="0.70866141732283472" top="0.78740157480314965" bottom="0.78740157480314965" header="0.31496062992125984" footer="0.31496062992125984"/>
  <pageSetup paperSize="9" scale="75" orientation="landscape" horizontalDpi="4294967295" r:id="rId1"/>
  <headerFooter>
    <oddHeader>&amp;RPříloha č.15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9E9B-4A1C-43DB-9E38-A56B922EF7DF}">
  <dimension ref="A1:G32"/>
  <sheetViews>
    <sheetView view="pageBreakPreview" zoomScale="80" zoomScaleNormal="100" zoomScaleSheetLayoutView="80" workbookViewId="0">
      <selection sqref="A1:G1"/>
    </sheetView>
  </sheetViews>
  <sheetFormatPr defaultRowHeight="15"/>
  <cols>
    <col min="1" max="1" width="74.85546875" customWidth="1"/>
    <col min="2" max="7" width="22.28515625" customWidth="1"/>
  </cols>
  <sheetData>
    <row r="1" spans="1:7" ht="18.75" thickBot="1">
      <c r="A1" s="615" t="s">
        <v>421</v>
      </c>
      <c r="B1" s="615"/>
      <c r="C1" s="615"/>
      <c r="D1" s="615"/>
      <c r="E1" s="615"/>
      <c r="F1" s="615"/>
      <c r="G1" s="615"/>
    </row>
    <row r="2" spans="1:7">
      <c r="A2" s="616" t="s">
        <v>26</v>
      </c>
      <c r="B2" s="619" t="s">
        <v>93</v>
      </c>
      <c r="C2" s="622" t="s">
        <v>94</v>
      </c>
      <c r="D2" s="622" t="s">
        <v>139</v>
      </c>
      <c r="E2" s="106"/>
      <c r="F2" s="107"/>
      <c r="G2" s="622" t="s">
        <v>422</v>
      </c>
    </row>
    <row r="3" spans="1:7">
      <c r="A3" s="617"/>
      <c r="B3" s="620"/>
      <c r="C3" s="623"/>
      <c r="D3" s="623"/>
      <c r="E3" s="108" t="s">
        <v>265</v>
      </c>
      <c r="F3" s="109" t="s">
        <v>109</v>
      </c>
      <c r="G3" s="623"/>
    </row>
    <row r="4" spans="1:7" ht="15.75" thickBot="1">
      <c r="A4" s="618"/>
      <c r="B4" s="621"/>
      <c r="C4" s="624"/>
      <c r="D4" s="624"/>
      <c r="E4" s="108"/>
      <c r="F4" s="110"/>
      <c r="G4" s="624"/>
    </row>
    <row r="5" spans="1:7">
      <c r="A5" s="111" t="s">
        <v>27</v>
      </c>
      <c r="B5" s="112"/>
      <c r="C5" s="113"/>
      <c r="D5" s="114"/>
      <c r="E5" s="115"/>
      <c r="F5" s="116"/>
      <c r="G5" s="30"/>
    </row>
    <row r="6" spans="1:7">
      <c r="A6" s="117" t="s">
        <v>501</v>
      </c>
      <c r="B6" s="118">
        <f>+B9+B10</f>
        <v>3196856785</v>
      </c>
      <c r="C6" s="119"/>
      <c r="D6" s="120">
        <v>838589.1</v>
      </c>
      <c r="E6" s="121"/>
      <c r="F6" s="121">
        <f>+F9+F10</f>
        <v>3196856785</v>
      </c>
      <c r="G6" s="37">
        <f>+G9+G10</f>
        <v>6075516871.79</v>
      </c>
    </row>
    <row r="7" spans="1:7" ht="15.75" thickBot="1">
      <c r="A7" s="122" t="s">
        <v>502</v>
      </c>
      <c r="B7" s="123">
        <f>SUM(B13:B24)</f>
        <v>156520011399</v>
      </c>
      <c r="C7" s="124">
        <v>2661868631.0799999</v>
      </c>
      <c r="D7" s="125">
        <v>838589.1</v>
      </c>
      <c r="E7" s="126">
        <f>+E23</f>
        <v>68271413</v>
      </c>
      <c r="F7" s="126">
        <v>159114447206.17999</v>
      </c>
      <c r="G7" s="36">
        <f>SUM(G14:G24)</f>
        <v>144047217691.47003</v>
      </c>
    </row>
    <row r="8" spans="1:7">
      <c r="A8" s="127" t="s">
        <v>28</v>
      </c>
      <c r="B8" s="128"/>
      <c r="C8" s="120"/>
      <c r="D8" s="120"/>
      <c r="E8" s="121"/>
      <c r="F8" s="121"/>
      <c r="G8" s="37"/>
    </row>
    <row r="9" spans="1:7">
      <c r="A9" s="129" t="s">
        <v>29</v>
      </c>
      <c r="B9" s="128">
        <v>755000000</v>
      </c>
      <c r="C9" s="120"/>
      <c r="D9" s="120"/>
      <c r="E9" s="121"/>
      <c r="F9" s="121">
        <f>+B9</f>
        <v>755000000</v>
      </c>
      <c r="G9" s="37">
        <v>1060461923.67</v>
      </c>
    </row>
    <row r="10" spans="1:7">
      <c r="A10" s="129" t="s">
        <v>30</v>
      </c>
      <c r="B10" s="128">
        <f>+B11+B12</f>
        <v>2441856785</v>
      </c>
      <c r="C10" s="120"/>
      <c r="D10" s="120">
        <v>838589.1</v>
      </c>
      <c r="E10" s="121"/>
      <c r="F10" s="121">
        <f>+F11+F12</f>
        <v>2441856785</v>
      </c>
      <c r="G10" s="37">
        <v>5015054948.1199999</v>
      </c>
    </row>
    <row r="11" spans="1:7">
      <c r="A11" s="130" t="s">
        <v>31</v>
      </c>
      <c r="B11" s="128">
        <v>2194456785</v>
      </c>
      <c r="C11" s="120"/>
      <c r="D11" s="120">
        <v>838589.1</v>
      </c>
      <c r="E11" s="121"/>
      <c r="F11" s="121">
        <f t="shared" ref="F11:F12" si="0">+B11</f>
        <v>2194456785</v>
      </c>
      <c r="G11" s="37">
        <v>3867279836.4400001</v>
      </c>
    </row>
    <row r="12" spans="1:7" ht="15.75" thickBot="1">
      <c r="A12" s="130" t="s">
        <v>32</v>
      </c>
      <c r="B12" s="128">
        <v>247400000</v>
      </c>
      <c r="C12" s="120"/>
      <c r="D12" s="120"/>
      <c r="E12" s="121"/>
      <c r="F12" s="121">
        <f t="shared" si="0"/>
        <v>247400000</v>
      </c>
      <c r="G12" s="37">
        <v>1147775111.6800001</v>
      </c>
    </row>
    <row r="13" spans="1:7">
      <c r="A13" s="131" t="s">
        <v>33</v>
      </c>
      <c r="B13" s="132"/>
      <c r="C13" s="133"/>
      <c r="D13" s="133"/>
      <c r="E13" s="133"/>
      <c r="F13" s="133"/>
      <c r="G13" s="38"/>
    </row>
    <row r="14" spans="1:7">
      <c r="A14" s="129" t="s">
        <v>186</v>
      </c>
      <c r="B14" s="118">
        <v>66083396710</v>
      </c>
      <c r="C14" s="120"/>
      <c r="D14" s="120"/>
      <c r="E14" s="120"/>
      <c r="F14" s="120">
        <f>+B14+C14+D14-E14</f>
        <v>66083396710</v>
      </c>
      <c r="G14" s="37">
        <v>56748183089.830002</v>
      </c>
    </row>
    <row r="15" spans="1:7">
      <c r="A15" s="129" t="s">
        <v>34</v>
      </c>
      <c r="B15" s="118">
        <v>16062641982</v>
      </c>
      <c r="C15" s="120"/>
      <c r="D15" s="120"/>
      <c r="E15" s="120"/>
      <c r="F15" s="120">
        <f t="shared" ref="F15:F32" si="1">+B15+C15+D15-E15</f>
        <v>16062641982</v>
      </c>
      <c r="G15" s="37">
        <v>14416161302.780001</v>
      </c>
    </row>
    <row r="16" spans="1:7">
      <c r="A16" s="129" t="s">
        <v>35</v>
      </c>
      <c r="B16" s="118">
        <v>3720000000</v>
      </c>
      <c r="C16" s="120"/>
      <c r="D16" s="120"/>
      <c r="E16" s="120"/>
      <c r="F16" s="120">
        <f t="shared" si="1"/>
        <v>3720000000</v>
      </c>
      <c r="G16" s="37">
        <v>2726395663.5100002</v>
      </c>
    </row>
    <row r="17" spans="1:7">
      <c r="A17" s="129" t="s">
        <v>363</v>
      </c>
      <c r="B17" s="118">
        <v>181000000</v>
      </c>
      <c r="C17" s="120"/>
      <c r="D17" s="120"/>
      <c r="E17" s="120"/>
      <c r="F17" s="120">
        <f t="shared" si="1"/>
        <v>181000000</v>
      </c>
      <c r="G17" s="37">
        <v>160446766.80000001</v>
      </c>
    </row>
    <row r="18" spans="1:7">
      <c r="A18" s="130" t="s">
        <v>36</v>
      </c>
      <c r="B18" s="118">
        <v>10756335237</v>
      </c>
      <c r="C18" s="120"/>
      <c r="D18" s="120"/>
      <c r="E18" s="120"/>
      <c r="F18" s="120">
        <f t="shared" si="1"/>
        <v>10756335237</v>
      </c>
      <c r="G18" s="37">
        <v>9884374818.7099991</v>
      </c>
    </row>
    <row r="19" spans="1:7">
      <c r="A19" s="130" t="s">
        <v>37</v>
      </c>
      <c r="B19" s="118">
        <v>36615482820</v>
      </c>
      <c r="C19" s="120"/>
      <c r="D19" s="120"/>
      <c r="E19" s="120"/>
      <c r="F19" s="120">
        <f t="shared" si="1"/>
        <v>36615482820</v>
      </c>
      <c r="G19" s="37">
        <v>36448254394.559998</v>
      </c>
    </row>
    <row r="20" spans="1:7">
      <c r="A20" s="129" t="s">
        <v>38</v>
      </c>
      <c r="B20" s="118">
        <v>2883504001</v>
      </c>
      <c r="C20" s="120">
        <v>2053155252.0999999</v>
      </c>
      <c r="D20" s="120"/>
      <c r="E20" s="120"/>
      <c r="F20" s="120">
        <f t="shared" si="1"/>
        <v>4936659253.1000004</v>
      </c>
      <c r="G20" s="37">
        <v>3437340511.6599998</v>
      </c>
    </row>
    <row r="21" spans="1:7">
      <c r="A21" s="129" t="s">
        <v>39</v>
      </c>
      <c r="B21" s="118">
        <v>200000000</v>
      </c>
      <c r="C21" s="120"/>
      <c r="D21" s="120"/>
      <c r="E21" s="120"/>
      <c r="F21" s="120">
        <f t="shared" si="1"/>
        <v>200000000</v>
      </c>
      <c r="G21" s="37">
        <v>178545538.46000001</v>
      </c>
    </row>
    <row r="22" spans="1:7">
      <c r="A22" s="129" t="s">
        <v>40</v>
      </c>
      <c r="B22" s="118">
        <v>10011000000</v>
      </c>
      <c r="C22" s="120">
        <v>41409374.530000001</v>
      </c>
      <c r="D22" s="120"/>
      <c r="E22" s="120"/>
      <c r="F22" s="120">
        <f t="shared" si="1"/>
        <v>10052409374.530001</v>
      </c>
      <c r="G22" s="37">
        <v>10011452816</v>
      </c>
    </row>
    <row r="23" spans="1:7">
      <c r="A23" s="129" t="s">
        <v>41</v>
      </c>
      <c r="B23" s="118">
        <v>7477773204</v>
      </c>
      <c r="C23" s="120">
        <v>482637449.44999999</v>
      </c>
      <c r="D23" s="120">
        <v>838589.1</v>
      </c>
      <c r="E23" s="120">
        <v>68271413</v>
      </c>
      <c r="F23" s="120">
        <f t="shared" si="1"/>
        <v>7892977829.5500002</v>
      </c>
      <c r="G23" s="37">
        <v>7732834718.2799997</v>
      </c>
    </row>
    <row r="24" spans="1:7" ht="15.75" thickBot="1">
      <c r="A24" s="134" t="s">
        <v>42</v>
      </c>
      <c r="B24" s="123">
        <v>2528877445</v>
      </c>
      <c r="C24" s="125">
        <v>84666555</v>
      </c>
      <c r="D24" s="125"/>
      <c r="E24" s="125"/>
      <c r="F24" s="120">
        <f t="shared" si="1"/>
        <v>2613544000</v>
      </c>
      <c r="G24" s="36">
        <v>2303228070.8800001</v>
      </c>
    </row>
    <row r="25" spans="1:7">
      <c r="A25" s="135" t="s">
        <v>43</v>
      </c>
      <c r="B25" s="136"/>
      <c r="C25" s="133"/>
      <c r="D25" s="133"/>
      <c r="E25" s="137"/>
      <c r="F25" s="137"/>
      <c r="G25" s="38"/>
    </row>
    <row r="26" spans="1:7">
      <c r="A26" s="129" t="s">
        <v>44</v>
      </c>
      <c r="B26" s="128">
        <v>4925360431</v>
      </c>
      <c r="C26" s="120">
        <v>184917149</v>
      </c>
      <c r="D26" s="120"/>
      <c r="E26" s="121">
        <v>50273500</v>
      </c>
      <c r="F26" s="121">
        <f t="shared" si="1"/>
        <v>5060004080</v>
      </c>
      <c r="G26" s="37">
        <v>4984741876.2200003</v>
      </c>
    </row>
    <row r="27" spans="1:7">
      <c r="A27" s="129" t="s">
        <v>45</v>
      </c>
      <c r="B27" s="128">
        <v>2366495408</v>
      </c>
      <c r="C27" s="120">
        <v>61487998</v>
      </c>
      <c r="D27" s="120"/>
      <c r="E27" s="121">
        <v>16992442</v>
      </c>
      <c r="F27" s="121">
        <f t="shared" si="1"/>
        <v>2410990964</v>
      </c>
      <c r="G27" s="37">
        <v>1991211123.77</v>
      </c>
    </row>
    <row r="28" spans="1:7">
      <c r="A28" s="129" t="s">
        <v>46</v>
      </c>
      <c r="B28" s="128">
        <v>98219773</v>
      </c>
      <c r="C28" s="120">
        <v>2693507</v>
      </c>
      <c r="D28" s="120"/>
      <c r="E28" s="121">
        <v>1005471</v>
      </c>
      <c r="F28" s="121">
        <f t="shared" si="1"/>
        <v>99907809</v>
      </c>
      <c r="G28" s="37">
        <v>98927907.25</v>
      </c>
    </row>
    <row r="29" spans="1:7">
      <c r="A29" s="129" t="s">
        <v>301</v>
      </c>
      <c r="B29" s="128">
        <v>252143787</v>
      </c>
      <c r="C29" s="120">
        <v>0</v>
      </c>
      <c r="D29" s="120"/>
      <c r="E29" s="121">
        <v>804680</v>
      </c>
      <c r="F29" s="121">
        <f t="shared" si="1"/>
        <v>251339107</v>
      </c>
      <c r="G29" s="37">
        <v>251339107</v>
      </c>
    </row>
    <row r="30" spans="1:7">
      <c r="A30" s="129" t="s">
        <v>302</v>
      </c>
      <c r="B30" s="128">
        <v>4658844959</v>
      </c>
      <c r="C30" s="120">
        <v>134675385</v>
      </c>
      <c r="D30" s="120"/>
      <c r="E30" s="121">
        <v>49468820</v>
      </c>
      <c r="F30" s="121">
        <f t="shared" si="1"/>
        <v>4744051524</v>
      </c>
      <c r="G30" s="37">
        <v>4695034465</v>
      </c>
    </row>
    <row r="31" spans="1:7">
      <c r="A31" s="129" t="s">
        <v>47</v>
      </c>
      <c r="B31" s="128">
        <v>2448624747</v>
      </c>
      <c r="C31" s="120">
        <v>739246520.95000005</v>
      </c>
      <c r="D31" s="120">
        <v>838589.1</v>
      </c>
      <c r="E31" s="121"/>
      <c r="F31" s="121">
        <f t="shared" si="1"/>
        <v>3188709857.0499997</v>
      </c>
      <c r="G31" s="37">
        <v>2102193676.9300001</v>
      </c>
    </row>
    <row r="32" spans="1:7" ht="15.75" thickBot="1">
      <c r="A32" s="138" t="s">
        <v>48</v>
      </c>
      <c r="B32" s="139">
        <v>12965544</v>
      </c>
      <c r="C32" s="125">
        <v>49047918.450000003</v>
      </c>
      <c r="D32" s="125"/>
      <c r="E32" s="126"/>
      <c r="F32" s="126">
        <f t="shared" si="1"/>
        <v>62013462.450000003</v>
      </c>
      <c r="G32" s="36">
        <v>41136723.079999998</v>
      </c>
    </row>
  </sheetData>
  <mergeCells count="6">
    <mergeCell ref="A1:G1"/>
    <mergeCell ref="A2:A4"/>
    <mergeCell ref="B2:B4"/>
    <mergeCell ref="C2:C4"/>
    <mergeCell ref="D2:D4"/>
    <mergeCell ref="G2:G4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headerFooter>
    <oddHeader>&amp;RPříloha č.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C76D-5D97-4FF5-B079-F99526A5DCE7}">
  <dimension ref="A1:AD100"/>
  <sheetViews>
    <sheetView view="pageBreakPreview" zoomScale="50" zoomScaleNormal="70" zoomScaleSheetLayoutView="50" workbookViewId="0">
      <selection sqref="A1:AB1"/>
    </sheetView>
  </sheetViews>
  <sheetFormatPr defaultColWidth="9.140625" defaultRowHeight="20.25"/>
  <cols>
    <col min="1" max="1" width="38" style="76" customWidth="1"/>
    <col min="2" max="27" width="12.140625" style="76" customWidth="1"/>
    <col min="28" max="28" width="11" style="76" customWidth="1"/>
    <col min="29" max="29" width="9.140625" style="76"/>
    <col min="30" max="30" width="12.140625" style="77" bestFit="1" customWidth="1"/>
    <col min="31" max="16384" width="9.140625" style="76"/>
  </cols>
  <sheetData>
    <row r="1" spans="1:30" ht="38.25" customHeight="1" thickBot="1">
      <c r="A1" s="633" t="s">
        <v>17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3"/>
      <c r="T1" s="633"/>
      <c r="U1" s="633"/>
      <c r="V1" s="633"/>
      <c r="W1" s="633"/>
      <c r="X1" s="633"/>
      <c r="Y1" s="633"/>
      <c r="Z1" s="633"/>
      <c r="AA1" s="633"/>
      <c r="AB1" s="633"/>
      <c r="AD1" s="76"/>
    </row>
    <row r="2" spans="1:30" ht="27.95" customHeight="1" thickBot="1">
      <c r="A2" s="625" t="s">
        <v>120</v>
      </c>
      <c r="B2" s="627">
        <v>2021</v>
      </c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9"/>
      <c r="N2" s="627">
        <v>2022</v>
      </c>
      <c r="O2" s="628"/>
      <c r="P2" s="628"/>
      <c r="Q2" s="628"/>
      <c r="R2" s="628"/>
      <c r="S2" s="628"/>
      <c r="T2" s="628"/>
      <c r="U2" s="628"/>
      <c r="V2" s="628"/>
      <c r="W2" s="628"/>
      <c r="X2" s="628"/>
      <c r="Y2" s="629"/>
      <c r="Z2" s="630" t="s">
        <v>503</v>
      </c>
      <c r="AA2" s="631"/>
      <c r="AB2" s="632"/>
      <c r="AD2" s="76"/>
    </row>
    <row r="3" spans="1:30" ht="27.95" customHeight="1" thickBot="1">
      <c r="A3" s="626"/>
      <c r="B3" s="140">
        <v>1</v>
      </c>
      <c r="C3" s="141">
        <v>2</v>
      </c>
      <c r="D3" s="141">
        <v>3</v>
      </c>
      <c r="E3" s="141">
        <v>4</v>
      </c>
      <c r="F3" s="141">
        <v>5</v>
      </c>
      <c r="G3" s="141">
        <v>6</v>
      </c>
      <c r="H3" s="141">
        <v>7</v>
      </c>
      <c r="I3" s="141">
        <v>8</v>
      </c>
      <c r="J3" s="141">
        <v>9</v>
      </c>
      <c r="K3" s="141">
        <v>10</v>
      </c>
      <c r="L3" s="141">
        <v>11</v>
      </c>
      <c r="M3" s="142">
        <v>12</v>
      </c>
      <c r="N3" s="140">
        <v>1</v>
      </c>
      <c r="O3" s="141">
        <v>2</v>
      </c>
      <c r="P3" s="141">
        <v>3</v>
      </c>
      <c r="Q3" s="141">
        <v>4</v>
      </c>
      <c r="R3" s="141">
        <v>5</v>
      </c>
      <c r="S3" s="141">
        <v>6</v>
      </c>
      <c r="T3" s="141">
        <v>7</v>
      </c>
      <c r="U3" s="141">
        <v>8</v>
      </c>
      <c r="V3" s="141">
        <v>9</v>
      </c>
      <c r="W3" s="141">
        <v>10</v>
      </c>
      <c r="X3" s="141">
        <v>11</v>
      </c>
      <c r="Y3" s="142">
        <v>12</v>
      </c>
      <c r="Z3" s="143">
        <v>2020</v>
      </c>
      <c r="AA3" s="143">
        <v>2021</v>
      </c>
      <c r="AB3" s="144" t="s">
        <v>95</v>
      </c>
      <c r="AD3" s="76"/>
    </row>
    <row r="4" spans="1:30" ht="27.95" customHeight="1">
      <c r="A4" s="145" t="s">
        <v>1</v>
      </c>
      <c r="B4" s="146">
        <v>3.6284867335736175</v>
      </c>
      <c r="C4" s="147">
        <v>3.6637751175319679</v>
      </c>
      <c r="D4" s="147">
        <v>3.6726074504545125</v>
      </c>
      <c r="E4" s="147">
        <v>3.6219920899</v>
      </c>
      <c r="F4" s="147">
        <v>3.5564218093000002</v>
      </c>
      <c r="G4" s="147">
        <v>3.4421065315999999</v>
      </c>
      <c r="H4" s="147">
        <v>3.4340333927</v>
      </c>
      <c r="I4" s="147">
        <v>3.3549471662000001</v>
      </c>
      <c r="J4" s="147">
        <v>3.1950094990000002</v>
      </c>
      <c r="K4" s="147">
        <v>2.9899895529246097</v>
      </c>
      <c r="L4" s="147">
        <v>2.7838063819999999</v>
      </c>
      <c r="M4" s="148">
        <v>2.7583268775000001</v>
      </c>
      <c r="N4" s="146">
        <v>2.7142485680999999</v>
      </c>
      <c r="O4" s="147">
        <v>2.6570339430000001</v>
      </c>
      <c r="P4" s="147">
        <v>2.5587783245</v>
      </c>
      <c r="Q4" s="147">
        <v>2.6457153787999999</v>
      </c>
      <c r="R4" s="147">
        <v>2.5947851916000002</v>
      </c>
      <c r="S4" s="147">
        <v>2.5640528256000001</v>
      </c>
      <c r="T4" s="147">
        <v>2.7374692159</v>
      </c>
      <c r="U4" s="147">
        <v>3.0188153478999999</v>
      </c>
      <c r="V4" s="147">
        <v>3.061212168</v>
      </c>
      <c r="W4" s="147">
        <v>3.0693026265999999</v>
      </c>
      <c r="X4" s="147">
        <v>3.02909184</v>
      </c>
      <c r="Y4" s="148">
        <v>3.0422539293000002</v>
      </c>
      <c r="Z4" s="149">
        <v>3.503804797262728</v>
      </c>
      <c r="AA4" s="149">
        <v>3.6346125188965654</v>
      </c>
      <c r="AB4" s="150">
        <v>0.13080772163383747</v>
      </c>
      <c r="AD4" s="76"/>
    </row>
    <row r="5" spans="1:30" ht="27.95" customHeight="1">
      <c r="A5" s="151" t="s">
        <v>2</v>
      </c>
      <c r="B5" s="152">
        <v>3.7334937379767452</v>
      </c>
      <c r="C5" s="153">
        <v>3.7625810025301054</v>
      </c>
      <c r="D5" s="153">
        <v>3.702925734839952</v>
      </c>
      <c r="E5" s="153">
        <v>3.5929931619</v>
      </c>
      <c r="F5" s="153">
        <v>3.433136476</v>
      </c>
      <c r="G5" s="153">
        <v>3.2804959767000001</v>
      </c>
      <c r="H5" s="153">
        <v>3.2618663186000001</v>
      </c>
      <c r="I5" s="153">
        <v>3.1939323498999999</v>
      </c>
      <c r="J5" s="153">
        <v>3.1271241757000001</v>
      </c>
      <c r="K5" s="153">
        <v>2.9826123065392629</v>
      </c>
      <c r="L5" s="153">
        <v>2.8555513043</v>
      </c>
      <c r="M5" s="154">
        <v>2.9833079637000002</v>
      </c>
      <c r="N5" s="152">
        <v>3.0582812847</v>
      </c>
      <c r="O5" s="153">
        <v>2.9926511120999999</v>
      </c>
      <c r="P5" s="153">
        <v>2.8713533159</v>
      </c>
      <c r="Q5" s="153">
        <v>2.8101363471999998</v>
      </c>
      <c r="R5" s="153">
        <v>2.7332481556000001</v>
      </c>
      <c r="S5" s="153">
        <v>2.7087542259999999</v>
      </c>
      <c r="T5" s="153">
        <v>2.8662010419000001</v>
      </c>
      <c r="U5" s="153">
        <v>3.0802830894</v>
      </c>
      <c r="V5" s="153">
        <v>3.1467855037999999</v>
      </c>
      <c r="W5" s="153">
        <v>3.1318777611000002</v>
      </c>
      <c r="X5" s="153">
        <v>3.1000138835</v>
      </c>
      <c r="Y5" s="154">
        <v>3.2265589971000002</v>
      </c>
      <c r="Z5" s="149">
        <v>5.627311206080944</v>
      </c>
      <c r="AA5" s="149">
        <v>5.6202669513503594</v>
      </c>
      <c r="AB5" s="155">
        <v>-7.0442547305846759E-3</v>
      </c>
      <c r="AD5" s="76"/>
    </row>
    <row r="6" spans="1:30" ht="27.95" customHeight="1">
      <c r="A6" s="151" t="s">
        <v>3</v>
      </c>
      <c r="B6" s="152">
        <v>3.5697624741579546</v>
      </c>
      <c r="C6" s="153">
        <v>3.5972053671886135</v>
      </c>
      <c r="D6" s="153">
        <v>3.4578122810597143</v>
      </c>
      <c r="E6" s="153">
        <v>3.2438903038000002</v>
      </c>
      <c r="F6" s="153">
        <v>3.0337751429000002</v>
      </c>
      <c r="G6" s="153">
        <v>2.8072441193</v>
      </c>
      <c r="H6" s="153">
        <v>2.7729653132999998</v>
      </c>
      <c r="I6" s="153">
        <v>2.7147971360000001</v>
      </c>
      <c r="J6" s="153">
        <v>2.6084146226999998</v>
      </c>
      <c r="K6" s="153">
        <v>2.5071824186239375</v>
      </c>
      <c r="L6" s="153">
        <v>2.4591823632000001</v>
      </c>
      <c r="M6" s="154">
        <v>2.8177628761000002</v>
      </c>
      <c r="N6" s="152">
        <v>3.0643923451999999</v>
      </c>
      <c r="O6" s="153">
        <v>2.9548126787000002</v>
      </c>
      <c r="P6" s="153">
        <v>2.6030669456000002</v>
      </c>
      <c r="Q6" s="153">
        <v>2.3722394951000001</v>
      </c>
      <c r="R6" s="153">
        <v>2.2448887575000001</v>
      </c>
      <c r="S6" s="153">
        <v>2.2174226783000002</v>
      </c>
      <c r="T6" s="153">
        <v>2.3531741157999999</v>
      </c>
      <c r="U6" s="153">
        <v>2.4997993942000001</v>
      </c>
      <c r="V6" s="153">
        <v>2.5695469825999999</v>
      </c>
      <c r="W6" s="153">
        <v>2.5677921700000002</v>
      </c>
      <c r="X6" s="153">
        <v>2.6314667976999999</v>
      </c>
      <c r="Y6" s="154">
        <v>2.9751593746</v>
      </c>
      <c r="Z6" s="149">
        <v>5.6166453016828219</v>
      </c>
      <c r="AA6" s="149">
        <v>5.5954801210753278</v>
      </c>
      <c r="AB6" s="155">
        <v>-2.1165180607494172E-2</v>
      </c>
      <c r="AD6" s="76"/>
    </row>
    <row r="7" spans="1:30" ht="27.95" customHeight="1">
      <c r="A7" s="151" t="s">
        <v>4</v>
      </c>
      <c r="B7" s="152">
        <v>3.6012190783640139</v>
      </c>
      <c r="C7" s="153">
        <v>3.5824771697076074</v>
      </c>
      <c r="D7" s="153">
        <v>3.4734674902038916</v>
      </c>
      <c r="E7" s="153">
        <v>3.2798735035000002</v>
      </c>
      <c r="F7" s="153">
        <v>3.1095806331000002</v>
      </c>
      <c r="G7" s="153">
        <v>2.9031349927000001</v>
      </c>
      <c r="H7" s="153">
        <v>2.8803778241</v>
      </c>
      <c r="I7" s="153">
        <v>2.8352327757000002</v>
      </c>
      <c r="J7" s="153">
        <v>2.7559368646000002</v>
      </c>
      <c r="K7" s="153">
        <v>2.6057153173052416</v>
      </c>
      <c r="L7" s="153">
        <v>2.5492065093999998</v>
      </c>
      <c r="M7" s="154">
        <v>2.7786951611999999</v>
      </c>
      <c r="N7" s="152">
        <v>2.9358238185999999</v>
      </c>
      <c r="O7" s="153">
        <v>2.8636567021000001</v>
      </c>
      <c r="P7" s="153">
        <v>2.6516523555</v>
      </c>
      <c r="Q7" s="153">
        <v>2.6204188410000002</v>
      </c>
      <c r="R7" s="153">
        <v>2.5372686070000001</v>
      </c>
      <c r="S7" s="153">
        <v>2.5235206429999999</v>
      </c>
      <c r="T7" s="153">
        <v>2.6490301268000001</v>
      </c>
      <c r="U7" s="153">
        <v>2.7457160492999999</v>
      </c>
      <c r="V7" s="153">
        <v>2.7350515942000002</v>
      </c>
      <c r="W7" s="153">
        <v>2.6922269108000001</v>
      </c>
      <c r="X7" s="153">
        <v>2.7293234518</v>
      </c>
      <c r="Y7" s="154">
        <v>2.9437196374000001</v>
      </c>
      <c r="Z7" s="149">
        <v>6.2806747970960082</v>
      </c>
      <c r="AA7" s="149">
        <v>5.7515042668390546</v>
      </c>
      <c r="AB7" s="155">
        <v>-0.5291705302569536</v>
      </c>
      <c r="AD7" s="76"/>
    </row>
    <row r="8" spans="1:30" ht="27.95" customHeight="1">
      <c r="A8" s="151" t="s">
        <v>5</v>
      </c>
      <c r="B8" s="152">
        <v>5.8465642202809835</v>
      </c>
      <c r="C8" s="153">
        <v>6.0170442160777036</v>
      </c>
      <c r="D8" s="153">
        <v>6.0636531954287172</v>
      </c>
      <c r="E8" s="153">
        <v>5.9585630352000001</v>
      </c>
      <c r="F8" s="153">
        <v>5.6925702704000001</v>
      </c>
      <c r="G8" s="153">
        <v>5.2466238560000003</v>
      </c>
      <c r="H8" s="153">
        <v>5.0002399092000003</v>
      </c>
      <c r="I8" s="153">
        <v>4.6894999572999998</v>
      </c>
      <c r="J8" s="153">
        <v>4.5236723018999996</v>
      </c>
      <c r="K8" s="153">
        <v>4.2589083144267983</v>
      </c>
      <c r="L8" s="153">
        <v>4.0473787361999998</v>
      </c>
      <c r="M8" s="154">
        <v>4.1847738613000001</v>
      </c>
      <c r="N8" s="152">
        <v>4.3352012772000004</v>
      </c>
      <c r="O8" s="153">
        <v>4.2526076805999997</v>
      </c>
      <c r="P8" s="153">
        <v>4.0389599262999996</v>
      </c>
      <c r="Q8" s="153">
        <v>3.9532281650000001</v>
      </c>
      <c r="R8" s="153">
        <v>3.8058215817000001</v>
      </c>
      <c r="S8" s="153">
        <v>3.5743009756999999</v>
      </c>
      <c r="T8" s="153">
        <v>3.6272850842</v>
      </c>
      <c r="U8" s="153">
        <v>3.8144295562999999</v>
      </c>
      <c r="V8" s="153">
        <v>3.9768943933999998</v>
      </c>
      <c r="W8" s="153">
        <v>4.0185111200000003</v>
      </c>
      <c r="X8" s="153">
        <v>4.0501398322000002</v>
      </c>
      <c r="Y8" s="154">
        <v>4.2426865538999996</v>
      </c>
      <c r="Z8" s="149">
        <v>8.480351181879179</v>
      </c>
      <c r="AA8" s="149">
        <v>8.2180559196066003</v>
      </c>
      <c r="AB8" s="155">
        <v>-0.26229526227257871</v>
      </c>
      <c r="AD8" s="76"/>
    </row>
    <row r="9" spans="1:30" ht="27.95" customHeight="1">
      <c r="A9" s="151" t="s">
        <v>6</v>
      </c>
      <c r="B9" s="152">
        <v>5.7890646133448138</v>
      </c>
      <c r="C9" s="153">
        <v>5.9398808593675554</v>
      </c>
      <c r="D9" s="153">
        <v>5.9904741203433591</v>
      </c>
      <c r="E9" s="153">
        <v>5.9557038777000004</v>
      </c>
      <c r="F9" s="153">
        <v>5.7831713163999998</v>
      </c>
      <c r="G9" s="153">
        <v>5.5827787029999998</v>
      </c>
      <c r="H9" s="153">
        <v>5.4713633768000003</v>
      </c>
      <c r="I9" s="153">
        <v>5.3173406205999996</v>
      </c>
      <c r="J9" s="153">
        <v>5.2625121022999997</v>
      </c>
      <c r="K9" s="153">
        <v>5.0463017118881019</v>
      </c>
      <c r="L9" s="153">
        <v>4.8793353806999997</v>
      </c>
      <c r="M9" s="154">
        <v>5.0839501993000002</v>
      </c>
      <c r="N9" s="152">
        <v>5.2835760066999997</v>
      </c>
      <c r="O9" s="153">
        <v>5.2721898949000003</v>
      </c>
      <c r="P9" s="153">
        <v>5.2060833404000002</v>
      </c>
      <c r="Q9" s="153">
        <v>5.2700308174000003</v>
      </c>
      <c r="R9" s="153">
        <v>5.088190848</v>
      </c>
      <c r="S9" s="153">
        <v>4.9053061610000004</v>
      </c>
      <c r="T9" s="153">
        <v>5.0350905504999997</v>
      </c>
      <c r="U9" s="153">
        <v>5.1788969694000002</v>
      </c>
      <c r="V9" s="153">
        <v>5.2657576193000004</v>
      </c>
      <c r="W9" s="153">
        <v>5.2783523008</v>
      </c>
      <c r="X9" s="153">
        <v>5.2641832840999996</v>
      </c>
      <c r="Y9" s="154">
        <v>5.5412662771000001</v>
      </c>
      <c r="Z9" s="149">
        <v>9.8320390362529686</v>
      </c>
      <c r="AA9" s="149">
        <v>9.6608383731817327</v>
      </c>
      <c r="AB9" s="155">
        <v>-0.17120066307123594</v>
      </c>
      <c r="AD9" s="76"/>
    </row>
    <row r="10" spans="1:30" ht="27.95" customHeight="1">
      <c r="A10" s="151" t="s">
        <v>7</v>
      </c>
      <c r="B10" s="152">
        <v>4.2911147045909681</v>
      </c>
      <c r="C10" s="153">
        <v>4.3730383457653259</v>
      </c>
      <c r="D10" s="153">
        <v>4.3677996677800204</v>
      </c>
      <c r="E10" s="153">
        <v>4.2870326151000002</v>
      </c>
      <c r="F10" s="153">
        <v>4.1383421493999997</v>
      </c>
      <c r="G10" s="153">
        <v>3.9522441652000002</v>
      </c>
      <c r="H10" s="153">
        <v>3.9581785486999999</v>
      </c>
      <c r="I10" s="153">
        <v>3.9295650768999999</v>
      </c>
      <c r="J10" s="153">
        <v>3.7827529736000001</v>
      </c>
      <c r="K10" s="153">
        <v>3.6556103939021671</v>
      </c>
      <c r="L10" s="153">
        <v>3.5256202979000002</v>
      </c>
      <c r="M10" s="154">
        <v>3.6586816204999999</v>
      </c>
      <c r="N10" s="152">
        <v>3.6869645383999998</v>
      </c>
      <c r="O10" s="153">
        <v>3.6462982693999999</v>
      </c>
      <c r="P10" s="153">
        <v>3.5408327813999998</v>
      </c>
      <c r="Q10" s="153">
        <v>3.5238653022999999</v>
      </c>
      <c r="R10" s="153">
        <v>3.3525628901000002</v>
      </c>
      <c r="S10" s="153">
        <v>3.3154376086999999</v>
      </c>
      <c r="T10" s="153">
        <v>3.4463067231000002</v>
      </c>
      <c r="U10" s="153">
        <v>3.5923089517000002</v>
      </c>
      <c r="V10" s="153">
        <v>3.6844745969999999</v>
      </c>
      <c r="W10" s="153">
        <v>3.7182871229000001</v>
      </c>
      <c r="X10" s="153">
        <v>3.7717327282999999</v>
      </c>
      <c r="Y10" s="154">
        <v>3.9695178261000001</v>
      </c>
      <c r="Z10" s="149">
        <v>8.0241480123993476</v>
      </c>
      <c r="AA10" s="149">
        <v>7.468715427787699</v>
      </c>
      <c r="AB10" s="155">
        <v>-0.55543258461164857</v>
      </c>
      <c r="AD10" s="76"/>
    </row>
    <row r="11" spans="1:30" ht="27.95" customHeight="1">
      <c r="A11" s="151" t="s">
        <v>8</v>
      </c>
      <c r="B11" s="152">
        <v>3.3190503359221268</v>
      </c>
      <c r="C11" s="153">
        <v>3.3353234990024907</v>
      </c>
      <c r="D11" s="153">
        <v>3.240500574133117</v>
      </c>
      <c r="E11" s="153">
        <v>3.1285744298</v>
      </c>
      <c r="F11" s="153">
        <v>2.9480794716999998</v>
      </c>
      <c r="G11" s="153">
        <v>2.7627632889</v>
      </c>
      <c r="H11" s="153">
        <v>2.7591804795999999</v>
      </c>
      <c r="I11" s="153">
        <v>2.7521461890999999</v>
      </c>
      <c r="J11" s="153">
        <v>2.7072288241</v>
      </c>
      <c r="K11" s="153">
        <v>2.5683159168922911</v>
      </c>
      <c r="L11" s="153">
        <v>2.5746930084000001</v>
      </c>
      <c r="M11" s="154">
        <v>2.8341244177</v>
      </c>
      <c r="N11" s="152">
        <v>2.9682393117000001</v>
      </c>
      <c r="O11" s="153">
        <v>2.8822312232999998</v>
      </c>
      <c r="P11" s="153">
        <v>2.7573755693000002</v>
      </c>
      <c r="Q11" s="153">
        <v>2.6460052348</v>
      </c>
      <c r="R11" s="153">
        <v>2.5281560227000002</v>
      </c>
      <c r="S11" s="153">
        <v>2.4686279770000001</v>
      </c>
      <c r="T11" s="153">
        <v>2.6339247118000002</v>
      </c>
      <c r="U11" s="153">
        <v>2.7878014303</v>
      </c>
      <c r="V11" s="153">
        <v>2.8500638052</v>
      </c>
      <c r="W11" s="153">
        <v>2.8393302245999998</v>
      </c>
      <c r="X11" s="153">
        <v>2.9070114133999998</v>
      </c>
      <c r="Y11" s="154">
        <v>3.1043900345000002</v>
      </c>
      <c r="Z11" s="149">
        <v>5.739943254562168</v>
      </c>
      <c r="AA11" s="149">
        <v>5.4814715582504672</v>
      </c>
      <c r="AB11" s="155">
        <v>-0.25847169631170086</v>
      </c>
      <c r="AD11" s="76"/>
    </row>
    <row r="12" spans="1:30" ht="27.95" customHeight="1">
      <c r="A12" s="151" t="s">
        <v>9</v>
      </c>
      <c r="B12" s="152">
        <v>3.1710605288317986</v>
      </c>
      <c r="C12" s="153">
        <v>3.1688993482983348</v>
      </c>
      <c r="D12" s="153">
        <v>2.9970054095826892</v>
      </c>
      <c r="E12" s="153">
        <v>2.7709361467</v>
      </c>
      <c r="F12" s="153">
        <v>2.5541664651999998</v>
      </c>
      <c r="G12" s="153">
        <v>2.3656082992999998</v>
      </c>
      <c r="H12" s="153">
        <v>2.3456476815</v>
      </c>
      <c r="I12" s="153">
        <v>2.3175695890000001</v>
      </c>
      <c r="J12" s="153">
        <v>2.2364391123999998</v>
      </c>
      <c r="K12" s="153">
        <v>2.1139283381317591</v>
      </c>
      <c r="L12" s="153">
        <v>2.0948791172000001</v>
      </c>
      <c r="M12" s="154">
        <v>2.4466111253</v>
      </c>
      <c r="N12" s="152">
        <v>2.5976822548</v>
      </c>
      <c r="O12" s="153">
        <v>2.5838751152000001</v>
      </c>
      <c r="P12" s="153">
        <v>2.4064819756000002</v>
      </c>
      <c r="Q12" s="153">
        <v>2.2715676785999999</v>
      </c>
      <c r="R12" s="153">
        <v>2.1293643771999999</v>
      </c>
      <c r="S12" s="153">
        <v>2.1147176302999999</v>
      </c>
      <c r="T12" s="153">
        <v>2.3258836161000001</v>
      </c>
      <c r="U12" s="153">
        <v>2.4689523668</v>
      </c>
      <c r="V12" s="153">
        <v>2.528387913</v>
      </c>
      <c r="W12" s="153">
        <v>2.4949812705999999</v>
      </c>
      <c r="X12" s="153">
        <v>2.5444725926</v>
      </c>
      <c r="Y12" s="154">
        <v>2.8578145250999998</v>
      </c>
      <c r="Z12" s="149">
        <v>6.9029264868700286</v>
      </c>
      <c r="AA12" s="149">
        <v>6.333794748991826</v>
      </c>
      <c r="AB12" s="155">
        <v>-0.56913173787820259</v>
      </c>
      <c r="AD12" s="76"/>
    </row>
    <row r="13" spans="1:30" ht="27.95" customHeight="1">
      <c r="A13" s="151" t="s">
        <v>10</v>
      </c>
      <c r="B13" s="152">
        <v>3.5620101657021808</v>
      </c>
      <c r="C13" s="153">
        <v>3.5243012108123475</v>
      </c>
      <c r="D13" s="153">
        <v>3.3653950203902436</v>
      </c>
      <c r="E13" s="153">
        <v>3.1359630093000002</v>
      </c>
      <c r="F13" s="153">
        <v>2.9221161777</v>
      </c>
      <c r="G13" s="153">
        <v>2.7724695050000001</v>
      </c>
      <c r="H13" s="153">
        <v>2.8512044175</v>
      </c>
      <c r="I13" s="153">
        <v>2.8695838390000001</v>
      </c>
      <c r="J13" s="153">
        <v>2.8116789952999999</v>
      </c>
      <c r="K13" s="153">
        <v>2.6315789473684208</v>
      </c>
      <c r="L13" s="153">
        <v>2.6023922611999999</v>
      </c>
      <c r="M13" s="154">
        <v>2.9850235077999998</v>
      </c>
      <c r="N13" s="152">
        <v>3.149694593</v>
      </c>
      <c r="O13" s="153">
        <v>3.0685071479000001</v>
      </c>
      <c r="P13" s="153">
        <v>2.8252072411000002</v>
      </c>
      <c r="Q13" s="153">
        <v>2.6556450571000001</v>
      </c>
      <c r="R13" s="153">
        <v>2.4726419023999999</v>
      </c>
      <c r="S13" s="153">
        <v>2.4228803742</v>
      </c>
      <c r="T13" s="153">
        <v>2.6093765788000001</v>
      </c>
      <c r="U13" s="153">
        <v>2.7493808128000001</v>
      </c>
      <c r="V13" s="153">
        <v>2.7674501615999998</v>
      </c>
      <c r="W13" s="153">
        <v>2.6723694061000001</v>
      </c>
      <c r="X13" s="153">
        <v>2.6947970926</v>
      </c>
      <c r="Y13" s="154">
        <v>3.0811218896999999</v>
      </c>
      <c r="Z13" s="149">
        <v>7.2171020742030354</v>
      </c>
      <c r="AA13" s="149">
        <v>6.898040846388696</v>
      </c>
      <c r="AB13" s="155">
        <v>-0.31906122781433943</v>
      </c>
      <c r="AD13" s="76"/>
    </row>
    <row r="14" spans="1:30" ht="27.95" customHeight="1">
      <c r="A14" s="151" t="s">
        <v>11</v>
      </c>
      <c r="B14" s="152">
        <v>4.7929108275371624</v>
      </c>
      <c r="C14" s="153">
        <v>4.7722073078805032</v>
      </c>
      <c r="D14" s="153">
        <v>4.6275123200948558</v>
      </c>
      <c r="E14" s="153">
        <v>4.4054559817000003</v>
      </c>
      <c r="F14" s="153">
        <v>4.1680132649999999</v>
      </c>
      <c r="G14" s="153">
        <v>3.9904347746000002</v>
      </c>
      <c r="H14" s="153">
        <v>4.0243992469999998</v>
      </c>
      <c r="I14" s="153">
        <v>3.9966400162000002</v>
      </c>
      <c r="J14" s="153">
        <v>3.9176310550000002</v>
      </c>
      <c r="K14" s="153">
        <v>3.7591395011218158</v>
      </c>
      <c r="L14" s="153">
        <v>3.7295354121000002</v>
      </c>
      <c r="M14" s="154">
        <v>4.0203170897999998</v>
      </c>
      <c r="N14" s="152">
        <v>4.2144939282999996</v>
      </c>
      <c r="O14" s="153">
        <v>4.1351348131999996</v>
      </c>
      <c r="P14" s="153">
        <v>3.939887723</v>
      </c>
      <c r="Q14" s="153">
        <v>3.8151801219000001</v>
      </c>
      <c r="R14" s="153">
        <v>3.6572002679</v>
      </c>
      <c r="S14" s="153">
        <v>3.6320082955999999</v>
      </c>
      <c r="T14" s="153">
        <v>3.8019374806999999</v>
      </c>
      <c r="U14" s="153">
        <v>3.9939037875999999</v>
      </c>
      <c r="V14" s="153">
        <v>4.0113496156000004</v>
      </c>
      <c r="W14" s="153">
        <v>3.9920584843000002</v>
      </c>
      <c r="X14" s="153">
        <v>4.0349276649999997</v>
      </c>
      <c r="Y14" s="154">
        <v>4.3648863899999997</v>
      </c>
      <c r="Z14" s="149">
        <v>7.8268216083289852</v>
      </c>
      <c r="AA14" s="149">
        <v>7.46682460524503</v>
      </c>
      <c r="AB14" s="155">
        <v>-0.35999700308395521</v>
      </c>
      <c r="AD14" s="76"/>
    </row>
    <row r="15" spans="1:30" ht="27.95" customHeight="1">
      <c r="A15" s="151" t="s">
        <v>12</v>
      </c>
      <c r="B15" s="152">
        <v>4.4240796334334016</v>
      </c>
      <c r="C15" s="153">
        <v>4.4737727051430687</v>
      </c>
      <c r="D15" s="153">
        <v>4.378597763735546</v>
      </c>
      <c r="E15" s="153">
        <v>4.1707017072000001</v>
      </c>
      <c r="F15" s="153">
        <v>3.8540631017</v>
      </c>
      <c r="G15" s="153">
        <v>3.5376877333999999</v>
      </c>
      <c r="H15" s="153">
        <v>3.4425775246999999</v>
      </c>
      <c r="I15" s="153">
        <v>3.3457680093</v>
      </c>
      <c r="J15" s="153">
        <v>3.2068581112999999</v>
      </c>
      <c r="K15" s="153">
        <v>3.0474479263928775</v>
      </c>
      <c r="L15" s="153">
        <v>2.9895894617000001</v>
      </c>
      <c r="M15" s="154">
        <v>3.3527822196999999</v>
      </c>
      <c r="N15" s="152">
        <v>3.5305039384999999</v>
      </c>
      <c r="O15" s="153">
        <v>3.4699437655000001</v>
      </c>
      <c r="P15" s="153">
        <v>3.3060213655999999</v>
      </c>
      <c r="Q15" s="153">
        <v>3.1345483579</v>
      </c>
      <c r="R15" s="153">
        <v>2.9764697135999998</v>
      </c>
      <c r="S15" s="153">
        <v>2.9095739496999999</v>
      </c>
      <c r="T15" s="153">
        <v>3.0411471960999998</v>
      </c>
      <c r="U15" s="153">
        <v>3.1892969790999999</v>
      </c>
      <c r="V15" s="153">
        <v>3.2198778171</v>
      </c>
      <c r="W15" s="153">
        <v>3.2365624518999998</v>
      </c>
      <c r="X15" s="153">
        <v>3.2956003902000002</v>
      </c>
      <c r="Y15" s="154">
        <v>3.6262128445999999</v>
      </c>
      <c r="Z15" s="149">
        <v>8.4007881693581741</v>
      </c>
      <c r="AA15" s="149">
        <v>8.0386410429244055</v>
      </c>
      <c r="AB15" s="155">
        <v>-0.36214712643376856</v>
      </c>
      <c r="AD15" s="76"/>
    </row>
    <row r="16" spans="1:30" ht="27.95" customHeight="1">
      <c r="A16" s="151" t="s">
        <v>13</v>
      </c>
      <c r="B16" s="152">
        <v>3.4411405912313398</v>
      </c>
      <c r="C16" s="153">
        <v>3.4387932691136545</v>
      </c>
      <c r="D16" s="153">
        <v>3.3761160714285712</v>
      </c>
      <c r="E16" s="153">
        <v>3.2691089857</v>
      </c>
      <c r="F16" s="153">
        <v>3.0902795721</v>
      </c>
      <c r="G16" s="153">
        <v>2.9051933665999998</v>
      </c>
      <c r="H16" s="153">
        <v>2.9131605383000001</v>
      </c>
      <c r="I16" s="153">
        <v>2.8510175785</v>
      </c>
      <c r="J16" s="153">
        <v>2.7218580054000001</v>
      </c>
      <c r="K16" s="153">
        <v>2.5604307480811088</v>
      </c>
      <c r="L16" s="153">
        <v>2.5041895705999999</v>
      </c>
      <c r="M16" s="154">
        <v>2.7290554974000001</v>
      </c>
      <c r="N16" s="152">
        <v>2.8560020346999999</v>
      </c>
      <c r="O16" s="153">
        <v>2.7770787746000001</v>
      </c>
      <c r="P16" s="153">
        <v>2.6236323851000001</v>
      </c>
      <c r="Q16" s="153">
        <v>2.5123985260000001</v>
      </c>
      <c r="R16" s="153">
        <v>2.3973477569999999</v>
      </c>
      <c r="S16" s="153">
        <v>2.3464671044999998</v>
      </c>
      <c r="T16" s="153">
        <v>2.4958939058</v>
      </c>
      <c r="U16" s="153">
        <v>2.6015410154</v>
      </c>
      <c r="V16" s="153">
        <v>2.6642786423999998</v>
      </c>
      <c r="W16" s="153">
        <v>2.6058758747000001</v>
      </c>
      <c r="X16" s="153">
        <v>2.6445329446999999</v>
      </c>
      <c r="Y16" s="154">
        <v>2.8920494365999998</v>
      </c>
      <c r="Z16" s="149">
        <v>7.6505789466737069</v>
      </c>
      <c r="AA16" s="149">
        <v>6.9731577276282515</v>
      </c>
      <c r="AB16" s="155">
        <v>-0.67742121904545538</v>
      </c>
      <c r="AD16" s="76"/>
    </row>
    <row r="17" spans="1:30" ht="27.95" customHeight="1" thickBot="1">
      <c r="A17" s="156" t="s">
        <v>14</v>
      </c>
      <c r="B17" s="157">
        <v>5.8318698303463137</v>
      </c>
      <c r="C17" s="158">
        <v>5.9246810547566024</v>
      </c>
      <c r="D17" s="158">
        <v>5.868062968999797</v>
      </c>
      <c r="E17" s="158">
        <v>5.8164037243999998</v>
      </c>
      <c r="F17" s="158">
        <v>5.6314710640000003</v>
      </c>
      <c r="G17" s="158">
        <v>5.4158054702999996</v>
      </c>
      <c r="H17" s="158">
        <v>5.4576467626999996</v>
      </c>
      <c r="I17" s="158">
        <v>5.4145851263000004</v>
      </c>
      <c r="J17" s="158">
        <v>5.3028453203000003</v>
      </c>
      <c r="K17" s="158">
        <v>5.1072119123179416</v>
      </c>
      <c r="L17" s="158">
        <v>4.9418138516000001</v>
      </c>
      <c r="M17" s="159">
        <v>5.1391600435999996</v>
      </c>
      <c r="N17" s="157">
        <v>5.2512437744999998</v>
      </c>
      <c r="O17" s="158">
        <v>5.1915935845999996</v>
      </c>
      <c r="P17" s="158">
        <v>5.0007900766000004</v>
      </c>
      <c r="Q17" s="158">
        <v>4.8941107630999996</v>
      </c>
      <c r="R17" s="158">
        <v>4.7531276364000004</v>
      </c>
      <c r="S17" s="158">
        <v>4.6667164449999996</v>
      </c>
      <c r="T17" s="158">
        <v>4.7908129509000004</v>
      </c>
      <c r="U17" s="158">
        <v>4.8783580167</v>
      </c>
      <c r="V17" s="158">
        <v>4.9382567700999997</v>
      </c>
      <c r="W17" s="158">
        <v>4.8809795604000001</v>
      </c>
      <c r="X17" s="158">
        <v>4.8724347087000002</v>
      </c>
      <c r="Y17" s="159">
        <v>5.1203689240000001</v>
      </c>
      <c r="Z17" s="149">
        <v>8.7297671732552757</v>
      </c>
      <c r="AA17" s="149">
        <v>8.3302147898735619</v>
      </c>
      <c r="AB17" s="155">
        <v>-0.39955238338171384</v>
      </c>
      <c r="AD17" s="76"/>
    </row>
    <row r="18" spans="1:30" ht="27.95" customHeight="1" thickBot="1">
      <c r="A18" s="156" t="s">
        <v>15</v>
      </c>
      <c r="B18" s="160">
        <v>4.2653965143700017</v>
      </c>
      <c r="C18" s="161">
        <v>4.3037130634810667</v>
      </c>
      <c r="D18" s="161">
        <v>4.2355037312473698</v>
      </c>
      <c r="E18" s="161">
        <v>4.1043921906999996</v>
      </c>
      <c r="F18" s="161">
        <v>3.9213915311999998</v>
      </c>
      <c r="G18" s="161">
        <v>3.7285874916999999</v>
      </c>
      <c r="H18" s="161">
        <v>3.7124515886</v>
      </c>
      <c r="I18" s="161">
        <v>3.6481366050999999</v>
      </c>
      <c r="J18" s="161">
        <v>3.5480914811000002</v>
      </c>
      <c r="K18" s="161">
        <v>3.3805120004746705</v>
      </c>
      <c r="L18" s="161">
        <v>3.2772609668000001</v>
      </c>
      <c r="M18" s="162">
        <v>3.4858684993</v>
      </c>
      <c r="N18" s="160">
        <v>3.6072568610000002</v>
      </c>
      <c r="O18" s="161">
        <v>3.5436846449999999</v>
      </c>
      <c r="P18" s="161">
        <v>3.3800717423000002</v>
      </c>
      <c r="Q18" s="161">
        <v>3.3109664738000002</v>
      </c>
      <c r="R18" s="161">
        <v>3.1859965970999999</v>
      </c>
      <c r="S18" s="161">
        <v>3.1293288378000002</v>
      </c>
      <c r="T18" s="161">
        <v>3.2796261217999998</v>
      </c>
      <c r="U18" s="161">
        <v>3.446136552</v>
      </c>
      <c r="V18" s="161">
        <v>3.4990835615</v>
      </c>
      <c r="W18" s="161">
        <v>3.4816698036</v>
      </c>
      <c r="X18" s="161">
        <v>3.4965744177999998</v>
      </c>
      <c r="Y18" s="162">
        <v>3.7230434200999998</v>
      </c>
      <c r="Z18" s="163">
        <v>6.9642397040377837</v>
      </c>
      <c r="AA18" s="163">
        <v>6.7016091652492964</v>
      </c>
      <c r="AB18" s="164">
        <v>-0.2626305387884873</v>
      </c>
      <c r="AD18" s="76"/>
    </row>
    <row r="19" spans="1:30" ht="21" customHeight="1">
      <c r="A19" s="165" t="s">
        <v>504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D19" s="76"/>
    </row>
    <row r="20" spans="1:30" ht="21" customHeight="1">
      <c r="A20" s="165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D20" s="76"/>
    </row>
    <row r="21" spans="1:30" ht="21" customHeight="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D21" s="76"/>
    </row>
    <row r="22" spans="1:30" s="78" customFormat="1" ht="39" customHeight="1" thickBot="1">
      <c r="A22" s="633" t="s">
        <v>16</v>
      </c>
      <c r="B22" s="633"/>
      <c r="C22" s="633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633"/>
      <c r="AB22" s="633"/>
    </row>
    <row r="23" spans="1:30" ht="27.95" customHeight="1" thickBot="1">
      <c r="A23" s="625" t="s">
        <v>120</v>
      </c>
      <c r="B23" s="627">
        <v>2021</v>
      </c>
      <c r="C23" s="628"/>
      <c r="D23" s="628"/>
      <c r="E23" s="628"/>
      <c r="F23" s="628"/>
      <c r="G23" s="628"/>
      <c r="H23" s="628"/>
      <c r="I23" s="628"/>
      <c r="J23" s="628"/>
      <c r="K23" s="628"/>
      <c r="L23" s="628"/>
      <c r="M23" s="629"/>
      <c r="N23" s="627">
        <v>2022</v>
      </c>
      <c r="O23" s="628"/>
      <c r="P23" s="628"/>
      <c r="Q23" s="628"/>
      <c r="R23" s="628"/>
      <c r="S23" s="628"/>
      <c r="T23" s="628"/>
      <c r="U23" s="628"/>
      <c r="V23" s="628"/>
      <c r="W23" s="628"/>
      <c r="X23" s="628"/>
      <c r="Y23" s="629"/>
      <c r="Z23" s="634" t="s">
        <v>505</v>
      </c>
      <c r="AA23" s="635"/>
      <c r="AB23" s="636"/>
      <c r="AD23" s="76"/>
    </row>
    <row r="24" spans="1:30" ht="27.95" customHeight="1" thickBot="1">
      <c r="A24" s="626"/>
      <c r="B24" s="140">
        <v>1</v>
      </c>
      <c r="C24" s="141">
        <v>2</v>
      </c>
      <c r="D24" s="141">
        <v>3</v>
      </c>
      <c r="E24" s="141">
        <v>4</v>
      </c>
      <c r="F24" s="141">
        <v>5</v>
      </c>
      <c r="G24" s="141">
        <v>6</v>
      </c>
      <c r="H24" s="141">
        <v>7</v>
      </c>
      <c r="I24" s="141">
        <v>8</v>
      </c>
      <c r="J24" s="141">
        <v>9</v>
      </c>
      <c r="K24" s="141">
        <v>10</v>
      </c>
      <c r="L24" s="141">
        <v>11</v>
      </c>
      <c r="M24" s="142">
        <v>12</v>
      </c>
      <c r="N24" s="140">
        <v>1</v>
      </c>
      <c r="O24" s="141">
        <v>2</v>
      </c>
      <c r="P24" s="141">
        <v>3</v>
      </c>
      <c r="Q24" s="141">
        <v>4</v>
      </c>
      <c r="R24" s="141">
        <v>5</v>
      </c>
      <c r="S24" s="141">
        <v>6</v>
      </c>
      <c r="T24" s="141">
        <v>7</v>
      </c>
      <c r="U24" s="141">
        <v>8</v>
      </c>
      <c r="V24" s="141">
        <v>9</v>
      </c>
      <c r="W24" s="141">
        <v>10</v>
      </c>
      <c r="X24" s="141">
        <v>11</v>
      </c>
      <c r="Y24" s="142">
        <v>12</v>
      </c>
      <c r="Z24" s="143">
        <v>2020</v>
      </c>
      <c r="AA24" s="143">
        <v>2021</v>
      </c>
      <c r="AB24" s="144" t="s">
        <v>95</v>
      </c>
      <c r="AD24" s="76"/>
    </row>
    <row r="25" spans="1:30" ht="27.95" customHeight="1">
      <c r="A25" s="145" t="s">
        <v>1</v>
      </c>
      <c r="B25" s="146">
        <v>33.216999999999999</v>
      </c>
      <c r="C25" s="147">
        <v>33.564999999999998</v>
      </c>
      <c r="D25" s="147">
        <v>33.612000000000002</v>
      </c>
      <c r="E25" s="147">
        <v>33.351999999999997</v>
      </c>
      <c r="F25" s="147">
        <v>32.808</v>
      </c>
      <c r="G25" s="147">
        <v>31.905000000000001</v>
      </c>
      <c r="H25" s="147">
        <v>31.917000000000002</v>
      </c>
      <c r="I25" s="147">
        <v>31.271000000000001</v>
      </c>
      <c r="J25" s="147">
        <v>29.925999999999998</v>
      </c>
      <c r="K25" s="147">
        <v>28.242000000000001</v>
      </c>
      <c r="L25" s="147">
        <v>26.521000000000001</v>
      </c>
      <c r="M25" s="148">
        <v>26.047000000000001</v>
      </c>
      <c r="N25" s="146">
        <v>25.817</v>
      </c>
      <c r="O25" s="147">
        <v>25.443999999999999</v>
      </c>
      <c r="P25" s="147">
        <v>24.611999999999998</v>
      </c>
      <c r="Q25" s="147">
        <v>24.027999999999999</v>
      </c>
      <c r="R25" s="147">
        <v>23.728000000000002</v>
      </c>
      <c r="S25" s="147">
        <v>23.55</v>
      </c>
      <c r="T25" s="147">
        <v>24.989000000000001</v>
      </c>
      <c r="U25" s="147">
        <v>27.326000000000001</v>
      </c>
      <c r="V25" s="147">
        <v>27.809000000000001</v>
      </c>
      <c r="W25" s="147">
        <v>27.914000000000001</v>
      </c>
      <c r="X25" s="147">
        <v>27.625</v>
      </c>
      <c r="Y25" s="148">
        <v>27.765999999999998</v>
      </c>
      <c r="Z25" s="149">
        <v>31.284416666666669</v>
      </c>
      <c r="AA25" s="149">
        <v>25.812374999999999</v>
      </c>
      <c r="AB25" s="150">
        <v>-5.4720416666666694</v>
      </c>
      <c r="AD25" s="76"/>
    </row>
    <row r="26" spans="1:30" ht="27.95" customHeight="1">
      <c r="A26" s="151" t="s">
        <v>2</v>
      </c>
      <c r="B26" s="152">
        <v>34.982999999999997</v>
      </c>
      <c r="C26" s="153">
        <v>35.238999999999997</v>
      </c>
      <c r="D26" s="153">
        <v>34.713999999999999</v>
      </c>
      <c r="E26" s="153">
        <v>33.981000000000002</v>
      </c>
      <c r="F26" s="153">
        <v>32.615000000000002</v>
      </c>
      <c r="G26" s="153">
        <v>31.300999999999998</v>
      </c>
      <c r="H26" s="153">
        <v>31.2</v>
      </c>
      <c r="I26" s="153">
        <v>30.652000000000001</v>
      </c>
      <c r="J26" s="153">
        <v>30.148</v>
      </c>
      <c r="K26" s="153">
        <v>28.934999999999999</v>
      </c>
      <c r="L26" s="153">
        <v>27.956</v>
      </c>
      <c r="M26" s="154">
        <v>29.018999999999998</v>
      </c>
      <c r="N26" s="152">
        <v>29.707000000000001</v>
      </c>
      <c r="O26" s="153">
        <v>29.202999999999999</v>
      </c>
      <c r="P26" s="153">
        <v>28.173999999999999</v>
      </c>
      <c r="Q26" s="153">
        <v>27.379000000000001</v>
      </c>
      <c r="R26" s="153">
        <v>26.72</v>
      </c>
      <c r="S26" s="153">
        <v>26.477</v>
      </c>
      <c r="T26" s="153">
        <v>27.773</v>
      </c>
      <c r="U26" s="153">
        <v>29.657</v>
      </c>
      <c r="V26" s="153">
        <v>30.353000000000002</v>
      </c>
      <c r="W26" s="153">
        <v>30.277999999999999</v>
      </c>
      <c r="X26" s="153">
        <v>30.045000000000002</v>
      </c>
      <c r="Y26" s="154">
        <v>31.177</v>
      </c>
      <c r="Z26" s="149">
        <v>31.899208333333331</v>
      </c>
      <c r="AA26" s="149">
        <v>28.821999999999999</v>
      </c>
      <c r="AB26" s="155">
        <v>-3.0772083333333313</v>
      </c>
      <c r="AD26" s="76"/>
    </row>
    <row r="27" spans="1:30" ht="27.95" customHeight="1">
      <c r="A27" s="151" t="s">
        <v>3</v>
      </c>
      <c r="B27" s="152">
        <v>15.598000000000001</v>
      </c>
      <c r="C27" s="153">
        <v>15.698</v>
      </c>
      <c r="D27" s="153">
        <v>15.116</v>
      </c>
      <c r="E27" s="153">
        <v>14.243</v>
      </c>
      <c r="F27" s="153">
        <v>13.391</v>
      </c>
      <c r="G27" s="153">
        <v>12.504</v>
      </c>
      <c r="H27" s="153">
        <v>12.372</v>
      </c>
      <c r="I27" s="153">
        <v>12.122</v>
      </c>
      <c r="J27" s="153">
        <v>11.763999999999999</v>
      </c>
      <c r="K27" s="153">
        <v>11.420999999999999</v>
      </c>
      <c r="L27" s="153">
        <v>11.276</v>
      </c>
      <c r="M27" s="154">
        <v>12.634</v>
      </c>
      <c r="N27" s="152">
        <v>13.667</v>
      </c>
      <c r="O27" s="153">
        <v>13.29</v>
      </c>
      <c r="P27" s="153">
        <v>11.836</v>
      </c>
      <c r="Q27" s="153">
        <v>10.734999999999999</v>
      </c>
      <c r="R27" s="153">
        <v>10.193</v>
      </c>
      <c r="S27" s="153">
        <v>10.065</v>
      </c>
      <c r="T27" s="153">
        <v>10.574</v>
      </c>
      <c r="U27" s="153">
        <v>11.157999999999999</v>
      </c>
      <c r="V27" s="153">
        <v>11.468999999999999</v>
      </c>
      <c r="W27" s="153">
        <v>11.518000000000001</v>
      </c>
      <c r="X27" s="153">
        <v>11.792999999999999</v>
      </c>
      <c r="Y27" s="154">
        <v>13.13</v>
      </c>
      <c r="Z27" s="149">
        <v>13.239166666666666</v>
      </c>
      <c r="AA27" s="149">
        <v>11.598333333333334</v>
      </c>
      <c r="AB27" s="155">
        <v>-1.6408333333333314</v>
      </c>
      <c r="AD27" s="76"/>
    </row>
    <row r="28" spans="1:30" ht="27.95" customHeight="1">
      <c r="A28" s="151" t="s">
        <v>4</v>
      </c>
      <c r="B28" s="152">
        <v>14.596</v>
      </c>
      <c r="C28" s="153">
        <v>14.518000000000001</v>
      </c>
      <c r="D28" s="153">
        <v>14.098000000000001</v>
      </c>
      <c r="E28" s="153">
        <v>13.363</v>
      </c>
      <c r="F28" s="153">
        <v>12.788</v>
      </c>
      <c r="G28" s="153">
        <v>12.058</v>
      </c>
      <c r="H28" s="153">
        <v>11.91</v>
      </c>
      <c r="I28" s="153">
        <v>11.731999999999999</v>
      </c>
      <c r="J28" s="153">
        <v>11.493</v>
      </c>
      <c r="K28" s="153">
        <v>10.992000000000001</v>
      </c>
      <c r="L28" s="153">
        <v>10.816000000000001</v>
      </c>
      <c r="M28" s="154">
        <v>11.558</v>
      </c>
      <c r="N28" s="152">
        <v>12.151999999999999</v>
      </c>
      <c r="O28" s="153">
        <v>11.897</v>
      </c>
      <c r="P28" s="153">
        <v>11.164</v>
      </c>
      <c r="Q28" s="153">
        <v>10.814</v>
      </c>
      <c r="R28" s="153">
        <v>10.48</v>
      </c>
      <c r="S28" s="153">
        <v>10.384</v>
      </c>
      <c r="T28" s="153">
        <v>10.83</v>
      </c>
      <c r="U28" s="153">
        <v>11.154</v>
      </c>
      <c r="V28" s="153">
        <v>11.212</v>
      </c>
      <c r="W28" s="153">
        <v>11.037000000000001</v>
      </c>
      <c r="X28" s="153">
        <v>11.204000000000001</v>
      </c>
      <c r="Y28" s="154">
        <v>11.97</v>
      </c>
      <c r="Z28" s="149">
        <v>12.581625000000001</v>
      </c>
      <c r="AA28" s="149">
        <v>11.174333333333333</v>
      </c>
      <c r="AB28" s="155">
        <v>-1.4072916666666675</v>
      </c>
      <c r="AD28" s="76"/>
    </row>
    <row r="29" spans="1:30" ht="27.95" customHeight="1">
      <c r="A29" s="151" t="s">
        <v>5</v>
      </c>
      <c r="B29" s="152">
        <v>11.538</v>
      </c>
      <c r="C29" s="153">
        <v>11.852</v>
      </c>
      <c r="D29" s="153">
        <v>11.948</v>
      </c>
      <c r="E29" s="153">
        <v>11.705</v>
      </c>
      <c r="F29" s="153">
        <v>11.228</v>
      </c>
      <c r="G29" s="153">
        <v>10.423</v>
      </c>
      <c r="H29" s="153">
        <v>9.9550000000000001</v>
      </c>
      <c r="I29" s="153">
        <v>9.3789999999999996</v>
      </c>
      <c r="J29" s="153">
        <v>9.07</v>
      </c>
      <c r="K29" s="153">
        <v>8.6120000000000001</v>
      </c>
      <c r="L29" s="153">
        <v>8.25</v>
      </c>
      <c r="M29" s="154">
        <v>8.4369999999999994</v>
      </c>
      <c r="N29" s="152">
        <v>8.7520000000000007</v>
      </c>
      <c r="O29" s="153">
        <v>8.6259999999999994</v>
      </c>
      <c r="P29" s="153">
        <v>8.282</v>
      </c>
      <c r="Q29" s="153">
        <v>7.8879999999999999</v>
      </c>
      <c r="R29" s="153">
        <v>7.6040000000000001</v>
      </c>
      <c r="S29" s="153">
        <v>7.1639999999999997</v>
      </c>
      <c r="T29" s="153">
        <v>7.2270000000000003</v>
      </c>
      <c r="U29" s="153">
        <v>7.5919999999999996</v>
      </c>
      <c r="V29" s="153">
        <v>7.9059999999999997</v>
      </c>
      <c r="W29" s="153">
        <v>7.992</v>
      </c>
      <c r="X29" s="153">
        <v>8.0630000000000006</v>
      </c>
      <c r="Y29" s="154">
        <v>8.4290000000000003</v>
      </c>
      <c r="Z29" s="149">
        <v>10.298083333333334</v>
      </c>
      <c r="AA29" s="149">
        <v>7.96075</v>
      </c>
      <c r="AB29" s="155">
        <v>-2.3373333333333344</v>
      </c>
      <c r="AD29" s="76"/>
    </row>
    <row r="30" spans="1:30" ht="27.95" customHeight="1">
      <c r="A30" s="151" t="s">
        <v>6</v>
      </c>
      <c r="B30" s="152">
        <v>32.237000000000002</v>
      </c>
      <c r="C30" s="153">
        <v>33.006</v>
      </c>
      <c r="D30" s="153">
        <v>33.247999999999998</v>
      </c>
      <c r="E30" s="153">
        <v>32.912999999999997</v>
      </c>
      <c r="F30" s="153">
        <v>32.051000000000002</v>
      </c>
      <c r="G30" s="153">
        <v>31.099</v>
      </c>
      <c r="H30" s="153">
        <v>30.573</v>
      </c>
      <c r="I30" s="153">
        <v>29.818999999999999</v>
      </c>
      <c r="J30" s="153">
        <v>29.616</v>
      </c>
      <c r="K30" s="153">
        <v>28.626000000000001</v>
      </c>
      <c r="L30" s="153">
        <v>27.83</v>
      </c>
      <c r="M30" s="154">
        <v>28.783000000000001</v>
      </c>
      <c r="N30" s="152">
        <v>29.832000000000001</v>
      </c>
      <c r="O30" s="153">
        <v>29.841999999999999</v>
      </c>
      <c r="P30" s="153">
        <v>29.585999999999999</v>
      </c>
      <c r="Q30" s="153">
        <v>29.295999999999999</v>
      </c>
      <c r="R30" s="153">
        <v>28.388999999999999</v>
      </c>
      <c r="S30" s="153">
        <v>27.459</v>
      </c>
      <c r="T30" s="153">
        <v>28.05</v>
      </c>
      <c r="U30" s="153">
        <v>28.780999999999999</v>
      </c>
      <c r="V30" s="153">
        <v>29.297999999999998</v>
      </c>
      <c r="W30" s="153">
        <v>29.355</v>
      </c>
      <c r="X30" s="153">
        <v>29.361000000000001</v>
      </c>
      <c r="Y30" s="154">
        <v>30.74</v>
      </c>
      <c r="Z30" s="149">
        <v>30.890458333333331</v>
      </c>
      <c r="AA30" s="149">
        <v>29.084208333333333</v>
      </c>
      <c r="AB30" s="155">
        <v>-1.8062499999999986</v>
      </c>
      <c r="AD30" s="76"/>
    </row>
    <row r="31" spans="1:30" ht="27.95" customHeight="1">
      <c r="A31" s="151" t="s">
        <v>7</v>
      </c>
      <c r="B31" s="152">
        <v>13.018000000000001</v>
      </c>
      <c r="C31" s="153">
        <v>13.24</v>
      </c>
      <c r="D31" s="153">
        <v>13.208</v>
      </c>
      <c r="E31" s="153">
        <v>12.926</v>
      </c>
      <c r="F31" s="153">
        <v>12.558</v>
      </c>
      <c r="G31" s="153">
        <v>12.07</v>
      </c>
      <c r="H31" s="153">
        <v>12.058</v>
      </c>
      <c r="I31" s="153">
        <v>12.007</v>
      </c>
      <c r="J31" s="153">
        <v>11.659000000000001</v>
      </c>
      <c r="K31" s="153">
        <v>11.352</v>
      </c>
      <c r="L31" s="153">
        <v>11.065</v>
      </c>
      <c r="M31" s="154">
        <v>11.363</v>
      </c>
      <c r="N31" s="152">
        <v>11.525</v>
      </c>
      <c r="O31" s="153">
        <v>11.481</v>
      </c>
      <c r="P31" s="153">
        <v>11.141</v>
      </c>
      <c r="Q31" s="153">
        <v>10.994999999999999</v>
      </c>
      <c r="R31" s="153">
        <v>10.493</v>
      </c>
      <c r="S31" s="153">
        <v>10.343999999999999</v>
      </c>
      <c r="T31" s="153">
        <v>10.680999999999999</v>
      </c>
      <c r="U31" s="153">
        <v>11.111000000000001</v>
      </c>
      <c r="V31" s="153">
        <v>11.404999999999999</v>
      </c>
      <c r="W31" s="153">
        <v>11.555999999999999</v>
      </c>
      <c r="X31" s="153">
        <v>11.712</v>
      </c>
      <c r="Y31" s="154">
        <v>12.255000000000001</v>
      </c>
      <c r="Z31" s="149">
        <v>12.252041666666667</v>
      </c>
      <c r="AA31" s="149">
        <v>11.187749999999999</v>
      </c>
      <c r="AB31" s="155">
        <v>-1.0642916666666675</v>
      </c>
      <c r="AD31" s="76"/>
    </row>
    <row r="32" spans="1:30" ht="27.95" customHeight="1">
      <c r="A32" s="151" t="s">
        <v>8</v>
      </c>
      <c r="B32" s="152">
        <v>12.183999999999999</v>
      </c>
      <c r="C32" s="153">
        <v>12.233000000000001</v>
      </c>
      <c r="D32" s="153">
        <v>11.904999999999999</v>
      </c>
      <c r="E32" s="153">
        <v>11.518000000000001</v>
      </c>
      <c r="F32" s="153">
        <v>10.914999999999999</v>
      </c>
      <c r="G32" s="153">
        <v>10.336</v>
      </c>
      <c r="H32" s="153">
        <v>10.31</v>
      </c>
      <c r="I32" s="153">
        <v>10.268000000000001</v>
      </c>
      <c r="J32" s="153">
        <v>10.157999999999999</v>
      </c>
      <c r="K32" s="153">
        <v>9.782</v>
      </c>
      <c r="L32" s="153">
        <v>9.7850000000000001</v>
      </c>
      <c r="M32" s="154">
        <v>10.622</v>
      </c>
      <c r="N32" s="152">
        <v>11.143000000000001</v>
      </c>
      <c r="O32" s="153">
        <v>10.862</v>
      </c>
      <c r="P32" s="153">
        <v>10.483000000000001</v>
      </c>
      <c r="Q32" s="153">
        <v>9.984</v>
      </c>
      <c r="R32" s="153">
        <v>9.5839999999999996</v>
      </c>
      <c r="S32" s="153">
        <v>9.3960000000000008</v>
      </c>
      <c r="T32" s="153">
        <v>9.9179999999999993</v>
      </c>
      <c r="U32" s="153">
        <v>10.446999999999999</v>
      </c>
      <c r="V32" s="153">
        <v>10.696999999999999</v>
      </c>
      <c r="W32" s="153">
        <v>10.691000000000001</v>
      </c>
      <c r="X32" s="153">
        <v>10.944000000000001</v>
      </c>
      <c r="Y32" s="154">
        <v>11.569000000000001</v>
      </c>
      <c r="Z32" s="149">
        <v>10.870541666666666</v>
      </c>
      <c r="AA32" s="149">
        <v>10.437041666666666</v>
      </c>
      <c r="AB32" s="155">
        <v>-0.43350000000000044</v>
      </c>
      <c r="AD32" s="76"/>
    </row>
    <row r="33" spans="1:30" ht="27.95" customHeight="1">
      <c r="A33" s="151" t="s">
        <v>9</v>
      </c>
      <c r="B33" s="152">
        <v>11.077999999999999</v>
      </c>
      <c r="C33" s="153">
        <v>11.097</v>
      </c>
      <c r="D33" s="153">
        <v>10.512</v>
      </c>
      <c r="E33" s="153">
        <v>9.75</v>
      </c>
      <c r="F33" s="153">
        <v>9.0570000000000004</v>
      </c>
      <c r="G33" s="153">
        <v>8.4749999999999996</v>
      </c>
      <c r="H33" s="153">
        <v>8.4120000000000008</v>
      </c>
      <c r="I33" s="153">
        <v>8.3179999999999996</v>
      </c>
      <c r="J33" s="153">
        <v>8.0960000000000001</v>
      </c>
      <c r="K33" s="153">
        <v>7.7030000000000003</v>
      </c>
      <c r="L33" s="153">
        <v>7.67</v>
      </c>
      <c r="M33" s="154">
        <v>8.7829999999999995</v>
      </c>
      <c r="N33" s="152">
        <v>9.3059999999999992</v>
      </c>
      <c r="O33" s="153">
        <v>9.2629999999999999</v>
      </c>
      <c r="P33" s="153">
        <v>8.6869999999999994</v>
      </c>
      <c r="Q33" s="153">
        <v>8.1219999999999999</v>
      </c>
      <c r="R33" s="153">
        <v>7.6619999999999999</v>
      </c>
      <c r="S33" s="153">
        <v>7.6020000000000003</v>
      </c>
      <c r="T33" s="153">
        <v>8.2330000000000005</v>
      </c>
      <c r="U33" s="153">
        <v>8.6950000000000003</v>
      </c>
      <c r="V33" s="153">
        <v>8.9420000000000002</v>
      </c>
      <c r="W33" s="153">
        <v>8.8640000000000008</v>
      </c>
      <c r="X33" s="153">
        <v>9.0190000000000001</v>
      </c>
      <c r="Y33" s="154">
        <v>10.005000000000001</v>
      </c>
      <c r="Z33" s="149">
        <v>9.1390833333333337</v>
      </c>
      <c r="AA33" s="149">
        <v>8.6490833333333335</v>
      </c>
      <c r="AB33" s="155">
        <v>-0.49000000000000021</v>
      </c>
      <c r="AD33" s="76"/>
    </row>
    <row r="34" spans="1:30" ht="27.95" customHeight="1">
      <c r="A34" s="151" t="s">
        <v>10</v>
      </c>
      <c r="B34" s="152">
        <v>12.272</v>
      </c>
      <c r="C34" s="153">
        <v>12.141</v>
      </c>
      <c r="D34" s="153">
        <v>11.590999999999999</v>
      </c>
      <c r="E34" s="153">
        <v>10.808999999999999</v>
      </c>
      <c r="F34" s="153">
        <v>10.116</v>
      </c>
      <c r="G34" s="153">
        <v>9.609</v>
      </c>
      <c r="H34" s="153">
        <v>9.9019999999999992</v>
      </c>
      <c r="I34" s="153">
        <v>9.952</v>
      </c>
      <c r="J34" s="153">
        <v>9.8089999999999993</v>
      </c>
      <c r="K34" s="153">
        <v>9.3089999999999993</v>
      </c>
      <c r="L34" s="153">
        <v>9.2119999999999997</v>
      </c>
      <c r="M34" s="154">
        <v>10.413</v>
      </c>
      <c r="N34" s="152">
        <v>10.962999999999999</v>
      </c>
      <c r="O34" s="153">
        <v>10.72</v>
      </c>
      <c r="P34" s="153">
        <v>9.9550000000000001</v>
      </c>
      <c r="Q34" s="153">
        <v>9.3019999999999996</v>
      </c>
      <c r="R34" s="153">
        <v>8.782</v>
      </c>
      <c r="S34" s="153">
        <v>8.5960000000000001</v>
      </c>
      <c r="T34" s="153">
        <v>9.1630000000000003</v>
      </c>
      <c r="U34" s="153">
        <v>9.5809999999999995</v>
      </c>
      <c r="V34" s="153">
        <v>9.6959999999999997</v>
      </c>
      <c r="W34" s="153">
        <v>9.4499999999999993</v>
      </c>
      <c r="X34" s="153">
        <v>9.5239999999999991</v>
      </c>
      <c r="Y34" s="154">
        <v>10.688000000000001</v>
      </c>
      <c r="Z34" s="149">
        <v>10.470833333333333</v>
      </c>
      <c r="AA34" s="149">
        <v>9.6902083333333344</v>
      </c>
      <c r="AB34" s="155">
        <v>-0.78062499999999879</v>
      </c>
      <c r="AD34" s="76"/>
    </row>
    <row r="35" spans="1:30" ht="27.95" customHeight="1">
      <c r="A35" s="151" t="s">
        <v>11</v>
      </c>
      <c r="B35" s="152">
        <v>38.707000000000001</v>
      </c>
      <c r="C35" s="153">
        <v>38.53</v>
      </c>
      <c r="D35" s="153">
        <v>37.433999999999997</v>
      </c>
      <c r="E35" s="153">
        <v>35.902000000000001</v>
      </c>
      <c r="F35" s="153">
        <v>34.107999999999997</v>
      </c>
      <c r="G35" s="153">
        <v>32.81</v>
      </c>
      <c r="H35" s="153">
        <v>33.014000000000003</v>
      </c>
      <c r="I35" s="153">
        <v>32.814999999999998</v>
      </c>
      <c r="J35" s="153">
        <v>32.304000000000002</v>
      </c>
      <c r="K35" s="153">
        <v>31.2</v>
      </c>
      <c r="L35" s="153">
        <v>31.047999999999998</v>
      </c>
      <c r="M35" s="154">
        <v>33.023000000000003</v>
      </c>
      <c r="N35" s="152">
        <v>34.527999999999999</v>
      </c>
      <c r="O35" s="153">
        <v>33.96</v>
      </c>
      <c r="P35" s="153">
        <v>32.585999999999999</v>
      </c>
      <c r="Q35" s="153">
        <v>31.291</v>
      </c>
      <c r="R35" s="153">
        <v>30.189</v>
      </c>
      <c r="S35" s="153">
        <v>29.876999999999999</v>
      </c>
      <c r="T35" s="153">
        <v>31.088000000000001</v>
      </c>
      <c r="U35" s="153">
        <v>32.499000000000002</v>
      </c>
      <c r="V35" s="153">
        <v>32.773000000000003</v>
      </c>
      <c r="W35" s="153">
        <v>32.69</v>
      </c>
      <c r="X35" s="153">
        <v>33.088999999999999</v>
      </c>
      <c r="Y35" s="154">
        <v>35.405000000000001</v>
      </c>
      <c r="Z35" s="149">
        <v>34.402083333333337</v>
      </c>
      <c r="AA35" s="149">
        <v>32.398666666666671</v>
      </c>
      <c r="AB35" s="155">
        <v>-2.0034166666666664</v>
      </c>
      <c r="AD35" s="76"/>
    </row>
    <row r="36" spans="1:30" ht="27.95" customHeight="1">
      <c r="A36" s="151" t="s">
        <v>12</v>
      </c>
      <c r="B36" s="152">
        <v>18.492999999999999</v>
      </c>
      <c r="C36" s="153">
        <v>18.652999999999999</v>
      </c>
      <c r="D36" s="153">
        <v>18.260999999999999</v>
      </c>
      <c r="E36" s="153">
        <v>17.433</v>
      </c>
      <c r="F36" s="153">
        <v>16.219000000000001</v>
      </c>
      <c r="G36" s="153">
        <v>14.993</v>
      </c>
      <c r="H36" s="153">
        <v>14.611000000000001</v>
      </c>
      <c r="I36" s="153">
        <v>14.218</v>
      </c>
      <c r="J36" s="153">
        <v>13.778</v>
      </c>
      <c r="K36" s="153">
        <v>13.161</v>
      </c>
      <c r="L36" s="153">
        <v>13.026</v>
      </c>
      <c r="M36" s="154">
        <v>14.382</v>
      </c>
      <c r="N36" s="152">
        <v>15.13</v>
      </c>
      <c r="O36" s="153">
        <v>14.906000000000001</v>
      </c>
      <c r="P36" s="153">
        <v>14.271000000000001</v>
      </c>
      <c r="Q36" s="153">
        <v>13.435</v>
      </c>
      <c r="R36" s="153">
        <v>12.789</v>
      </c>
      <c r="S36" s="153">
        <v>12.477</v>
      </c>
      <c r="T36" s="153">
        <v>12.961</v>
      </c>
      <c r="U36" s="153">
        <v>13.516999999999999</v>
      </c>
      <c r="V36" s="153">
        <v>13.691000000000001</v>
      </c>
      <c r="W36" s="153">
        <v>13.766</v>
      </c>
      <c r="X36" s="153">
        <v>14.023</v>
      </c>
      <c r="Y36" s="154">
        <v>15.297000000000001</v>
      </c>
      <c r="Z36" s="149">
        <v>15.722666666666665</v>
      </c>
      <c r="AA36" s="149">
        <v>13.817125000000001</v>
      </c>
      <c r="AB36" s="155">
        <v>-1.9055416666666645</v>
      </c>
      <c r="AD36" s="76"/>
    </row>
    <row r="37" spans="1:30" ht="27.95" customHeight="1">
      <c r="A37" s="151" t="s">
        <v>13</v>
      </c>
      <c r="B37" s="152">
        <v>13.621</v>
      </c>
      <c r="C37" s="153">
        <v>13.634</v>
      </c>
      <c r="D37" s="153">
        <v>13.385999999999999</v>
      </c>
      <c r="E37" s="153">
        <v>12.942</v>
      </c>
      <c r="F37" s="153">
        <v>12.284000000000001</v>
      </c>
      <c r="G37" s="153">
        <v>11.622</v>
      </c>
      <c r="H37" s="153">
        <v>11.618</v>
      </c>
      <c r="I37" s="153">
        <v>11.36</v>
      </c>
      <c r="J37" s="153">
        <v>10.951000000000001</v>
      </c>
      <c r="K37" s="153">
        <v>10.356999999999999</v>
      </c>
      <c r="L37" s="153">
        <v>10.194000000000001</v>
      </c>
      <c r="M37" s="154">
        <v>10.957000000000001</v>
      </c>
      <c r="N37" s="152">
        <v>11.48</v>
      </c>
      <c r="O37" s="153">
        <v>11.224</v>
      </c>
      <c r="P37" s="153">
        <v>10.686</v>
      </c>
      <c r="Q37" s="153">
        <v>10.146000000000001</v>
      </c>
      <c r="R37" s="153">
        <v>9.7040000000000006</v>
      </c>
      <c r="S37" s="153">
        <v>9.5169999999999995</v>
      </c>
      <c r="T37" s="153">
        <v>10</v>
      </c>
      <c r="U37" s="153">
        <v>10.377000000000001</v>
      </c>
      <c r="V37" s="153">
        <v>10.632999999999999</v>
      </c>
      <c r="W37" s="153">
        <v>10.516999999999999</v>
      </c>
      <c r="X37" s="153">
        <v>10.601000000000001</v>
      </c>
      <c r="Y37" s="154">
        <v>11.47</v>
      </c>
      <c r="Z37" s="149">
        <v>11.988083333333334</v>
      </c>
      <c r="AA37" s="149">
        <v>10.508208333333334</v>
      </c>
      <c r="AB37" s="155">
        <v>-1.4798749999999998</v>
      </c>
      <c r="AD37" s="76"/>
    </row>
    <row r="38" spans="1:30" ht="27.95" customHeight="1" thickBot="1">
      <c r="A38" s="156" t="s">
        <v>14</v>
      </c>
      <c r="B38" s="157">
        <v>47.317</v>
      </c>
      <c r="C38" s="158">
        <v>48.057000000000002</v>
      </c>
      <c r="D38" s="158">
        <v>47.582999999999998</v>
      </c>
      <c r="E38" s="158">
        <v>47.039000000000001</v>
      </c>
      <c r="F38" s="158">
        <v>45.683999999999997</v>
      </c>
      <c r="G38" s="158">
        <v>44.097000000000001</v>
      </c>
      <c r="H38" s="158">
        <v>44.326000000000001</v>
      </c>
      <c r="I38" s="158">
        <v>43.975999999999999</v>
      </c>
      <c r="J38" s="158">
        <v>43.37</v>
      </c>
      <c r="K38" s="158">
        <v>41.997</v>
      </c>
      <c r="L38" s="158">
        <v>40.9</v>
      </c>
      <c r="M38" s="159">
        <v>42.152000000000001</v>
      </c>
      <c r="N38" s="157">
        <v>43.073999999999998</v>
      </c>
      <c r="O38" s="158">
        <v>42.715000000000003</v>
      </c>
      <c r="P38" s="158">
        <v>41.41</v>
      </c>
      <c r="Q38" s="158">
        <v>40.243000000000002</v>
      </c>
      <c r="R38" s="158">
        <v>39.151000000000003</v>
      </c>
      <c r="S38" s="158">
        <v>38.401000000000003</v>
      </c>
      <c r="T38" s="158">
        <v>39.219000000000001</v>
      </c>
      <c r="U38" s="158">
        <v>39.857999999999997</v>
      </c>
      <c r="V38" s="158">
        <v>40.496000000000002</v>
      </c>
      <c r="W38" s="158">
        <v>40.164000000000001</v>
      </c>
      <c r="X38" s="158">
        <v>40.183999999999997</v>
      </c>
      <c r="Y38" s="159">
        <v>41.902000000000001</v>
      </c>
      <c r="Z38" s="149">
        <v>44.833374999999997</v>
      </c>
      <c r="AA38" s="149">
        <v>40.578499999999998</v>
      </c>
      <c r="AB38" s="155">
        <v>-4.2548749999999984</v>
      </c>
      <c r="AD38" s="76"/>
    </row>
    <row r="39" spans="1:30" ht="27.95" customHeight="1" thickBot="1">
      <c r="A39" s="156" t="s">
        <v>15</v>
      </c>
      <c r="B39" s="585">
        <v>308.85899999999998</v>
      </c>
      <c r="C39" s="586">
        <v>311.46300000000002</v>
      </c>
      <c r="D39" s="586">
        <v>306.61599999999999</v>
      </c>
      <c r="E39" s="586">
        <v>297.87599999999998</v>
      </c>
      <c r="F39" s="586">
        <v>285.822</v>
      </c>
      <c r="G39" s="586">
        <v>273.30200000000002</v>
      </c>
      <c r="H39" s="586">
        <v>272.178</v>
      </c>
      <c r="I39" s="586">
        <v>267.88900000000001</v>
      </c>
      <c r="J39" s="586">
        <v>262.142</v>
      </c>
      <c r="K39" s="586">
        <v>251.68899999999999</v>
      </c>
      <c r="L39" s="586">
        <v>245.54900000000001</v>
      </c>
      <c r="M39" s="587">
        <v>258.173</v>
      </c>
      <c r="N39" s="585">
        <v>267.07600000000002</v>
      </c>
      <c r="O39" s="586">
        <v>263.43299999999999</v>
      </c>
      <c r="P39" s="586">
        <v>252.87299999999999</v>
      </c>
      <c r="Q39" s="586">
        <v>243.65799999999999</v>
      </c>
      <c r="R39" s="586">
        <v>235.46799999999999</v>
      </c>
      <c r="S39" s="586">
        <v>231.309</v>
      </c>
      <c r="T39" s="586">
        <v>240.70599999999999</v>
      </c>
      <c r="U39" s="586">
        <v>251.75299999999999</v>
      </c>
      <c r="V39" s="586">
        <v>256.38</v>
      </c>
      <c r="W39" s="586">
        <v>255.792</v>
      </c>
      <c r="X39" s="586">
        <v>257.18700000000001</v>
      </c>
      <c r="Y39" s="587">
        <v>271.803</v>
      </c>
      <c r="Z39" s="588">
        <v>279.87166666666667</v>
      </c>
      <c r="AA39" s="588">
        <v>251.71858333333336</v>
      </c>
      <c r="AB39" s="589">
        <v>-28.153083333333313</v>
      </c>
      <c r="AD39" s="76"/>
    </row>
    <row r="40" spans="1:30" s="78" customFormat="1" ht="21" customHeight="1">
      <c r="A40" s="166" t="s">
        <v>506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8"/>
      <c r="AA40" s="168"/>
      <c r="AB40" s="168"/>
    </row>
    <row r="41" spans="1:30" s="78" customFormat="1" ht="21" customHeight="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8"/>
      <c r="AA41" s="168"/>
      <c r="AB41" s="168"/>
    </row>
    <row r="42" spans="1:30" s="78" customFormat="1" ht="39" customHeight="1" thickBot="1">
      <c r="A42" s="633" t="s">
        <v>96</v>
      </c>
      <c r="B42" s="633"/>
      <c r="C42" s="633"/>
      <c r="D42" s="633"/>
      <c r="E42" s="633"/>
      <c r="F42" s="633"/>
      <c r="G42" s="633"/>
      <c r="H42" s="633"/>
      <c r="I42" s="633"/>
      <c r="J42" s="633"/>
      <c r="K42" s="633"/>
      <c r="L42" s="633"/>
      <c r="M42" s="633"/>
      <c r="N42" s="633"/>
      <c r="O42" s="633"/>
      <c r="P42" s="633"/>
      <c r="Q42" s="633"/>
      <c r="R42" s="633"/>
      <c r="S42" s="633"/>
      <c r="T42" s="633"/>
      <c r="U42" s="633"/>
      <c r="V42" s="633"/>
      <c r="W42" s="633"/>
      <c r="X42" s="633"/>
      <c r="Y42" s="633"/>
      <c r="Z42" s="633"/>
      <c r="AA42" s="633"/>
      <c r="AB42" s="633"/>
    </row>
    <row r="43" spans="1:30" ht="27.95" customHeight="1" thickBot="1">
      <c r="A43" s="625" t="s">
        <v>120</v>
      </c>
      <c r="B43" s="627">
        <v>2021</v>
      </c>
      <c r="C43" s="628"/>
      <c r="D43" s="628"/>
      <c r="E43" s="628"/>
      <c r="F43" s="628"/>
      <c r="G43" s="628"/>
      <c r="H43" s="628"/>
      <c r="I43" s="628"/>
      <c r="J43" s="628"/>
      <c r="K43" s="628"/>
      <c r="L43" s="628"/>
      <c r="M43" s="629"/>
      <c r="N43" s="627">
        <v>2022</v>
      </c>
      <c r="O43" s="628"/>
      <c r="P43" s="628"/>
      <c r="Q43" s="628"/>
      <c r="R43" s="628"/>
      <c r="S43" s="628"/>
      <c r="T43" s="628"/>
      <c r="U43" s="628"/>
      <c r="V43" s="628"/>
      <c r="W43" s="628"/>
      <c r="X43" s="628"/>
      <c r="Y43" s="629"/>
      <c r="Z43" s="630" t="s">
        <v>505</v>
      </c>
      <c r="AA43" s="631"/>
      <c r="AB43" s="632"/>
      <c r="AD43" s="76"/>
    </row>
    <row r="44" spans="1:30" ht="27.95" customHeight="1" thickBot="1">
      <c r="A44" s="626"/>
      <c r="B44" s="140">
        <v>1</v>
      </c>
      <c r="C44" s="141">
        <v>2</v>
      </c>
      <c r="D44" s="141">
        <v>3</v>
      </c>
      <c r="E44" s="141">
        <v>4</v>
      </c>
      <c r="F44" s="141">
        <v>5</v>
      </c>
      <c r="G44" s="141">
        <v>6</v>
      </c>
      <c r="H44" s="141">
        <v>7</v>
      </c>
      <c r="I44" s="141">
        <v>8</v>
      </c>
      <c r="J44" s="141">
        <v>9</v>
      </c>
      <c r="K44" s="141">
        <v>10</v>
      </c>
      <c r="L44" s="141">
        <v>11</v>
      </c>
      <c r="M44" s="142">
        <v>12</v>
      </c>
      <c r="N44" s="140">
        <v>1</v>
      </c>
      <c r="O44" s="141">
        <v>2</v>
      </c>
      <c r="P44" s="141">
        <v>3</v>
      </c>
      <c r="Q44" s="141">
        <v>4</v>
      </c>
      <c r="R44" s="141">
        <v>5</v>
      </c>
      <c r="S44" s="141">
        <v>6</v>
      </c>
      <c r="T44" s="141">
        <v>7</v>
      </c>
      <c r="U44" s="141">
        <v>8</v>
      </c>
      <c r="V44" s="141">
        <v>9</v>
      </c>
      <c r="W44" s="141">
        <v>10</v>
      </c>
      <c r="X44" s="141">
        <v>11</v>
      </c>
      <c r="Y44" s="142">
        <v>12</v>
      </c>
      <c r="Z44" s="143">
        <v>2020</v>
      </c>
      <c r="AA44" s="143">
        <v>2021</v>
      </c>
      <c r="AB44" s="144" t="s">
        <v>95</v>
      </c>
      <c r="AD44" s="76"/>
    </row>
    <row r="45" spans="1:30" ht="27.95" customHeight="1">
      <c r="A45" s="145" t="s">
        <v>1</v>
      </c>
      <c r="B45" s="146">
        <v>10.656000000000001</v>
      </c>
      <c r="C45" s="147">
        <v>10.172000000000001</v>
      </c>
      <c r="D45" s="147">
        <v>9.2919999999999998</v>
      </c>
      <c r="E45" s="147">
        <v>8.7780000000000005</v>
      </c>
      <c r="F45" s="147">
        <v>8.3140000000000001</v>
      </c>
      <c r="G45" s="147">
        <v>7.7130000000000001</v>
      </c>
      <c r="H45" s="147">
        <v>7.8659999999999997</v>
      </c>
      <c r="I45" s="147">
        <v>8.0129999999999999</v>
      </c>
      <c r="J45" s="147">
        <v>7.6130000000000004</v>
      </c>
      <c r="K45" s="147">
        <v>7.3620000000000001</v>
      </c>
      <c r="L45" s="147">
        <v>7.1349999999999998</v>
      </c>
      <c r="M45" s="148">
        <v>6.9820000000000002</v>
      </c>
      <c r="N45" s="146">
        <v>6.8689999999999998</v>
      </c>
      <c r="O45" s="147">
        <v>6.8689999999999998</v>
      </c>
      <c r="P45" s="147">
        <v>6.7210000000000001</v>
      </c>
      <c r="Q45" s="147">
        <v>6.5410000000000004</v>
      </c>
      <c r="R45" s="147">
        <v>6.7869999999999999</v>
      </c>
      <c r="S45" s="147">
        <v>6.7969999999999997</v>
      </c>
      <c r="T45" s="147">
        <v>7.4379999999999997</v>
      </c>
      <c r="U45" s="147">
        <v>7.77</v>
      </c>
      <c r="V45" s="147">
        <v>7.34</v>
      </c>
      <c r="W45" s="147">
        <v>7.1760000000000002</v>
      </c>
      <c r="X45" s="147">
        <v>7.1340000000000003</v>
      </c>
      <c r="Y45" s="148">
        <v>7.101</v>
      </c>
      <c r="Z45" s="149">
        <v>8.4764166666666654</v>
      </c>
      <c r="AA45" s="149">
        <v>7.0456250000000002</v>
      </c>
      <c r="AB45" s="150">
        <v>-1.4307916666666651</v>
      </c>
      <c r="AD45" s="76"/>
    </row>
    <row r="46" spans="1:30" ht="27.95" customHeight="1">
      <c r="A46" s="151" t="s">
        <v>2</v>
      </c>
      <c r="B46" s="152">
        <v>12.666</v>
      </c>
      <c r="C46" s="153">
        <v>12.201000000000001</v>
      </c>
      <c r="D46" s="153">
        <v>11.279</v>
      </c>
      <c r="E46" s="153">
        <v>10.76</v>
      </c>
      <c r="F46" s="153">
        <v>10.073</v>
      </c>
      <c r="G46" s="153">
        <v>9.5990000000000002</v>
      </c>
      <c r="H46" s="153">
        <v>9.9969999999999999</v>
      </c>
      <c r="I46" s="153">
        <v>10.055</v>
      </c>
      <c r="J46" s="153">
        <v>9.6669999999999998</v>
      </c>
      <c r="K46" s="153">
        <v>9.3350000000000009</v>
      </c>
      <c r="L46" s="153">
        <v>9.4039999999999999</v>
      </c>
      <c r="M46" s="154">
        <v>10.178000000000001</v>
      </c>
      <c r="N46" s="152">
        <v>10.411</v>
      </c>
      <c r="O46" s="153">
        <v>10.411</v>
      </c>
      <c r="P46" s="153">
        <v>9.7439999999999998</v>
      </c>
      <c r="Q46" s="153">
        <v>9.3030000000000008</v>
      </c>
      <c r="R46" s="153">
        <v>9.1189999999999998</v>
      </c>
      <c r="S46" s="153">
        <v>9.0259999999999998</v>
      </c>
      <c r="T46" s="153">
        <v>9.8140000000000001</v>
      </c>
      <c r="U46" s="153">
        <v>10.02</v>
      </c>
      <c r="V46" s="153">
        <v>9.56</v>
      </c>
      <c r="W46" s="153">
        <v>9.49</v>
      </c>
      <c r="X46" s="153">
        <v>9.5220000000000002</v>
      </c>
      <c r="Y46" s="154">
        <v>10.116</v>
      </c>
      <c r="Z46" s="149">
        <v>10.499583333333334</v>
      </c>
      <c r="AA46" s="149">
        <v>9.7479166666666668</v>
      </c>
      <c r="AB46" s="155">
        <v>-0.75166666666666693</v>
      </c>
      <c r="AD46" s="76"/>
    </row>
    <row r="47" spans="1:30" ht="27.95" customHeight="1">
      <c r="A47" s="151" t="s">
        <v>3</v>
      </c>
      <c r="B47" s="152">
        <v>6.72</v>
      </c>
      <c r="C47" s="153">
        <v>6.7119999999999997</v>
      </c>
      <c r="D47" s="153">
        <v>5.8159999999999998</v>
      </c>
      <c r="E47" s="153">
        <v>4.9470000000000001</v>
      </c>
      <c r="F47" s="153">
        <v>4.3369999999999997</v>
      </c>
      <c r="G47" s="153">
        <v>3.9129999999999998</v>
      </c>
      <c r="H47" s="153">
        <v>4.077</v>
      </c>
      <c r="I47" s="153">
        <v>4.0460000000000003</v>
      </c>
      <c r="J47" s="153">
        <v>3.7730000000000001</v>
      </c>
      <c r="K47" s="153">
        <v>3.6970000000000001</v>
      </c>
      <c r="L47" s="153">
        <v>3.8519999999999999</v>
      </c>
      <c r="M47" s="154">
        <v>4.7910000000000004</v>
      </c>
      <c r="N47" s="152">
        <v>5.907</v>
      </c>
      <c r="O47" s="153">
        <v>5.907</v>
      </c>
      <c r="P47" s="153">
        <v>4.9610000000000003</v>
      </c>
      <c r="Q47" s="153">
        <v>4.1639999999999997</v>
      </c>
      <c r="R47" s="153">
        <v>3.89</v>
      </c>
      <c r="S47" s="153">
        <v>3.7730000000000001</v>
      </c>
      <c r="T47" s="153">
        <v>4.0890000000000004</v>
      </c>
      <c r="U47" s="153">
        <v>4.2569999999999997</v>
      </c>
      <c r="V47" s="153">
        <v>4</v>
      </c>
      <c r="W47" s="153">
        <v>4.0309999999999997</v>
      </c>
      <c r="X47" s="153">
        <v>4.2990000000000004</v>
      </c>
      <c r="Y47" s="154">
        <v>5.0220000000000002</v>
      </c>
      <c r="Z47" s="149">
        <v>4.7524583333333332</v>
      </c>
      <c r="AA47" s="149">
        <v>4.5170416666666666</v>
      </c>
      <c r="AB47" s="155">
        <v>-0.23541666666666661</v>
      </c>
      <c r="AD47" s="76"/>
    </row>
    <row r="48" spans="1:30" ht="27.95" customHeight="1">
      <c r="A48" s="151" t="s">
        <v>4</v>
      </c>
      <c r="B48" s="152">
        <v>5.6589999999999998</v>
      </c>
      <c r="C48" s="153">
        <v>5.556</v>
      </c>
      <c r="D48" s="153">
        <v>5.1139999999999999</v>
      </c>
      <c r="E48" s="153">
        <v>4.5750000000000002</v>
      </c>
      <c r="F48" s="153">
        <v>4.2130000000000001</v>
      </c>
      <c r="G48" s="153">
        <v>3.851</v>
      </c>
      <c r="H48" s="153">
        <v>3.923</v>
      </c>
      <c r="I48" s="153">
        <v>3.9529999999999998</v>
      </c>
      <c r="J48" s="153">
        <v>3.7360000000000002</v>
      </c>
      <c r="K48" s="153">
        <v>3.56</v>
      </c>
      <c r="L48" s="153">
        <v>3.63</v>
      </c>
      <c r="M48" s="154">
        <v>4.0519999999999996</v>
      </c>
      <c r="N48" s="152">
        <v>4.5</v>
      </c>
      <c r="O48" s="153">
        <v>4.5</v>
      </c>
      <c r="P48" s="153">
        <v>4.1100000000000003</v>
      </c>
      <c r="Q48" s="153">
        <v>3.7280000000000002</v>
      </c>
      <c r="R48" s="153">
        <v>3.6309999999999998</v>
      </c>
      <c r="S48" s="153">
        <v>3.6720000000000002</v>
      </c>
      <c r="T48" s="153">
        <v>4.0620000000000003</v>
      </c>
      <c r="U48" s="153">
        <v>4.1239999999999997</v>
      </c>
      <c r="V48" s="153">
        <v>3.823</v>
      </c>
      <c r="W48" s="153">
        <v>3.7280000000000002</v>
      </c>
      <c r="X48" s="153">
        <v>3.8580000000000001</v>
      </c>
      <c r="Y48" s="154">
        <v>4.2320000000000002</v>
      </c>
      <c r="Z48" s="149">
        <v>4.3600416666666666</v>
      </c>
      <c r="AA48" s="149">
        <v>3.9965000000000002</v>
      </c>
      <c r="AB48" s="155">
        <v>-0.36354166666666643</v>
      </c>
      <c r="AD48" s="76"/>
    </row>
    <row r="49" spans="1:30" ht="27.95" customHeight="1">
      <c r="A49" s="151" t="s">
        <v>5</v>
      </c>
      <c r="B49" s="152">
        <v>3.645</v>
      </c>
      <c r="C49" s="153">
        <v>3.7029999999999998</v>
      </c>
      <c r="D49" s="153">
        <v>3.5840000000000001</v>
      </c>
      <c r="E49" s="153">
        <v>3.339</v>
      </c>
      <c r="F49" s="153">
        <v>3.0289999999999999</v>
      </c>
      <c r="G49" s="153">
        <v>2.5649999999999999</v>
      </c>
      <c r="H49" s="153">
        <v>2.4129999999999998</v>
      </c>
      <c r="I49" s="153">
        <v>2.1970000000000001</v>
      </c>
      <c r="J49" s="153">
        <v>2.048</v>
      </c>
      <c r="K49" s="153">
        <v>1.96</v>
      </c>
      <c r="L49" s="153">
        <v>1.905</v>
      </c>
      <c r="M49" s="154">
        <v>1.9830000000000001</v>
      </c>
      <c r="N49" s="152">
        <v>2.2330000000000001</v>
      </c>
      <c r="O49" s="153">
        <v>2.2330000000000001</v>
      </c>
      <c r="P49" s="153">
        <v>2.1019999999999999</v>
      </c>
      <c r="Q49" s="153">
        <v>1.9450000000000001</v>
      </c>
      <c r="R49" s="153">
        <v>1.871</v>
      </c>
      <c r="S49" s="153">
        <v>1.6819999999999999</v>
      </c>
      <c r="T49" s="153">
        <v>1.7809999999999999</v>
      </c>
      <c r="U49" s="153">
        <v>1.8</v>
      </c>
      <c r="V49" s="153">
        <v>1.7130000000000001</v>
      </c>
      <c r="W49" s="153">
        <v>1.75</v>
      </c>
      <c r="X49" s="153">
        <v>1.8</v>
      </c>
      <c r="Y49" s="154">
        <v>1.883</v>
      </c>
      <c r="Z49" s="149">
        <v>2.7482500000000001</v>
      </c>
      <c r="AA49" s="149">
        <v>1.8999166666666667</v>
      </c>
      <c r="AB49" s="155">
        <v>-0.84833333333333338</v>
      </c>
      <c r="AD49" s="76"/>
    </row>
    <row r="50" spans="1:30" ht="27.95" customHeight="1">
      <c r="A50" s="151" t="s">
        <v>6</v>
      </c>
      <c r="B50" s="152">
        <v>8.7100000000000009</v>
      </c>
      <c r="C50" s="153">
        <v>8.6880000000000006</v>
      </c>
      <c r="D50" s="153">
        <v>8.3409999999999993</v>
      </c>
      <c r="E50" s="153">
        <v>7.8970000000000002</v>
      </c>
      <c r="F50" s="153">
        <v>7.4649999999999999</v>
      </c>
      <c r="G50" s="153">
        <v>6.9930000000000003</v>
      </c>
      <c r="H50" s="153">
        <v>7.0940000000000003</v>
      </c>
      <c r="I50" s="153">
        <v>7.1319999999999997</v>
      </c>
      <c r="J50" s="153">
        <v>6.8179999999999996</v>
      </c>
      <c r="K50" s="153">
        <v>6.6269999999999998</v>
      </c>
      <c r="L50" s="153">
        <v>6.5960000000000001</v>
      </c>
      <c r="M50" s="154">
        <v>7.21</v>
      </c>
      <c r="N50" s="152">
        <v>7.9370000000000003</v>
      </c>
      <c r="O50" s="153">
        <v>7.9370000000000003</v>
      </c>
      <c r="P50" s="153">
        <v>7.7530000000000001</v>
      </c>
      <c r="Q50" s="153">
        <v>7.4630000000000001</v>
      </c>
      <c r="R50" s="153">
        <v>7.0380000000000003</v>
      </c>
      <c r="S50" s="153">
        <v>6.6639999999999997</v>
      </c>
      <c r="T50" s="153">
        <v>7.0369999999999999</v>
      </c>
      <c r="U50" s="153">
        <v>7.1319999999999997</v>
      </c>
      <c r="V50" s="153">
        <v>6.7880000000000003</v>
      </c>
      <c r="W50" s="153">
        <v>6.8090000000000002</v>
      </c>
      <c r="X50" s="153">
        <v>7.0090000000000003</v>
      </c>
      <c r="Y50" s="154">
        <v>7.5810000000000004</v>
      </c>
      <c r="Z50" s="149">
        <v>7.4902499999999996</v>
      </c>
      <c r="AA50" s="149">
        <v>7.2274583333333329</v>
      </c>
      <c r="AB50" s="155">
        <v>-0.26279166666666676</v>
      </c>
      <c r="AD50" s="76"/>
    </row>
    <row r="51" spans="1:30" ht="27.95" customHeight="1">
      <c r="A51" s="151" t="s">
        <v>7</v>
      </c>
      <c r="B51" s="152">
        <v>4.718</v>
      </c>
      <c r="C51" s="153">
        <v>4.6989999999999998</v>
      </c>
      <c r="D51" s="153">
        <v>4.4349999999999996</v>
      </c>
      <c r="E51" s="153">
        <v>4.0830000000000002</v>
      </c>
      <c r="F51" s="153">
        <v>3.7709999999999999</v>
      </c>
      <c r="G51" s="153">
        <v>3.4870000000000001</v>
      </c>
      <c r="H51" s="153">
        <v>3.5430000000000001</v>
      </c>
      <c r="I51" s="153">
        <v>3.5590000000000002</v>
      </c>
      <c r="J51" s="153">
        <v>3.4220000000000002</v>
      </c>
      <c r="K51" s="153">
        <v>3.4390000000000001</v>
      </c>
      <c r="L51" s="153">
        <v>3.532</v>
      </c>
      <c r="M51" s="154">
        <v>3.8260000000000001</v>
      </c>
      <c r="N51" s="152">
        <v>4.1109999999999998</v>
      </c>
      <c r="O51" s="153">
        <v>4.1109999999999998</v>
      </c>
      <c r="P51" s="153">
        <v>3.9449999999999998</v>
      </c>
      <c r="Q51" s="153">
        <v>3.831</v>
      </c>
      <c r="R51" s="153">
        <v>3.6059999999999999</v>
      </c>
      <c r="S51" s="153">
        <v>3.5659999999999998</v>
      </c>
      <c r="T51" s="153">
        <v>3.7749999999999999</v>
      </c>
      <c r="U51" s="153">
        <v>3.8090000000000002</v>
      </c>
      <c r="V51" s="153">
        <v>3.6219999999999999</v>
      </c>
      <c r="W51" s="153">
        <v>3.6110000000000002</v>
      </c>
      <c r="X51" s="153">
        <v>3.7480000000000002</v>
      </c>
      <c r="Y51" s="154">
        <v>4.0259999999999998</v>
      </c>
      <c r="Z51" s="149">
        <v>3.8957083333333333</v>
      </c>
      <c r="AA51" s="149">
        <v>3.8065000000000002</v>
      </c>
      <c r="AB51" s="155">
        <v>-8.9208333333333112E-2</v>
      </c>
      <c r="AD51" s="76"/>
    </row>
    <row r="52" spans="1:30" ht="27.95" customHeight="1">
      <c r="A52" s="151" t="s">
        <v>8</v>
      </c>
      <c r="B52" s="152">
        <v>4.9130000000000003</v>
      </c>
      <c r="C52" s="153">
        <v>4.8109999999999999</v>
      </c>
      <c r="D52" s="153">
        <v>4.3840000000000003</v>
      </c>
      <c r="E52" s="153">
        <v>3.972</v>
      </c>
      <c r="F52" s="153">
        <v>3.6589999999999998</v>
      </c>
      <c r="G52" s="153">
        <v>3.4670000000000001</v>
      </c>
      <c r="H52" s="153">
        <v>3.5819999999999999</v>
      </c>
      <c r="I52" s="153">
        <v>3.68</v>
      </c>
      <c r="J52" s="153">
        <v>3.399</v>
      </c>
      <c r="K52" s="153">
        <v>3.371</v>
      </c>
      <c r="L52" s="153">
        <v>3.528</v>
      </c>
      <c r="M52" s="154">
        <v>4.08</v>
      </c>
      <c r="N52" s="152">
        <v>4.3</v>
      </c>
      <c r="O52" s="153">
        <v>4.3</v>
      </c>
      <c r="P52" s="153">
        <v>3.9660000000000002</v>
      </c>
      <c r="Q52" s="153">
        <v>3.641</v>
      </c>
      <c r="R52" s="153">
        <v>3.448</v>
      </c>
      <c r="S52" s="153">
        <v>3.375</v>
      </c>
      <c r="T52" s="153">
        <v>3.698</v>
      </c>
      <c r="U52" s="153">
        <v>3.88</v>
      </c>
      <c r="V52" s="153">
        <v>3.6</v>
      </c>
      <c r="W52" s="153">
        <v>3.589</v>
      </c>
      <c r="X52" s="153">
        <v>3.7469999999999999</v>
      </c>
      <c r="Y52" s="154">
        <v>4.1310000000000002</v>
      </c>
      <c r="Z52" s="149">
        <v>3.9229166666666666</v>
      </c>
      <c r="AA52" s="149">
        <v>3.819375</v>
      </c>
      <c r="AB52" s="155">
        <v>-0.10354166666666664</v>
      </c>
      <c r="AD52" s="76"/>
    </row>
    <row r="53" spans="1:30" ht="27.95" customHeight="1">
      <c r="A53" s="151" t="s">
        <v>9</v>
      </c>
      <c r="B53" s="152">
        <v>5.0830000000000002</v>
      </c>
      <c r="C53" s="153">
        <v>5.0449999999999999</v>
      </c>
      <c r="D53" s="153">
        <v>4.484</v>
      </c>
      <c r="E53" s="153">
        <v>3.8130000000000002</v>
      </c>
      <c r="F53" s="153">
        <v>3.359</v>
      </c>
      <c r="G53" s="153">
        <v>3.0910000000000002</v>
      </c>
      <c r="H53" s="153">
        <v>3.25</v>
      </c>
      <c r="I53" s="153">
        <v>3.302</v>
      </c>
      <c r="J53" s="153">
        <v>3.089</v>
      </c>
      <c r="K53" s="153">
        <v>2.976</v>
      </c>
      <c r="L53" s="153">
        <v>3.0990000000000002</v>
      </c>
      <c r="M53" s="154">
        <v>3.899</v>
      </c>
      <c r="N53" s="152">
        <v>4.3259999999999996</v>
      </c>
      <c r="O53" s="153">
        <v>4.3259999999999996</v>
      </c>
      <c r="P53" s="153">
        <v>3.8839999999999999</v>
      </c>
      <c r="Q53" s="153">
        <v>3.4369999999999998</v>
      </c>
      <c r="R53" s="153">
        <v>3.21</v>
      </c>
      <c r="S53" s="153">
        <v>3.218</v>
      </c>
      <c r="T53" s="153">
        <v>3.5449999999999999</v>
      </c>
      <c r="U53" s="153">
        <v>3.589</v>
      </c>
      <c r="V53" s="153">
        <v>3.3959999999999999</v>
      </c>
      <c r="W53" s="153">
        <v>3.3980000000000001</v>
      </c>
      <c r="X53" s="153">
        <v>3.552</v>
      </c>
      <c r="Y53" s="154">
        <v>4.2220000000000004</v>
      </c>
      <c r="Z53" s="149">
        <v>3.7289166666666667</v>
      </c>
      <c r="AA53" s="149">
        <v>3.6623749999999999</v>
      </c>
      <c r="AB53" s="155">
        <v>-6.6541666666666721E-2</v>
      </c>
      <c r="AD53" s="76"/>
    </row>
    <row r="54" spans="1:30" ht="27.95" customHeight="1">
      <c r="A54" s="151" t="s">
        <v>10</v>
      </c>
      <c r="B54" s="152">
        <v>5.6020000000000003</v>
      </c>
      <c r="C54" s="153">
        <v>5.3869999999999996</v>
      </c>
      <c r="D54" s="153">
        <v>4.6820000000000004</v>
      </c>
      <c r="E54" s="153">
        <v>4.0259999999999998</v>
      </c>
      <c r="F54" s="153">
        <v>3.52</v>
      </c>
      <c r="G54" s="153">
        <v>3.355</v>
      </c>
      <c r="H54" s="153">
        <v>3.6739999999999999</v>
      </c>
      <c r="I54" s="153">
        <v>3.7679999999999998</v>
      </c>
      <c r="J54" s="153">
        <v>3.536</v>
      </c>
      <c r="K54" s="153">
        <v>3.399</v>
      </c>
      <c r="L54" s="153">
        <v>3.5569999999999999</v>
      </c>
      <c r="M54" s="154">
        <v>4.4989999999999997</v>
      </c>
      <c r="N54" s="152">
        <v>4.843</v>
      </c>
      <c r="O54" s="153">
        <v>4.843</v>
      </c>
      <c r="P54" s="153">
        <v>4.1740000000000004</v>
      </c>
      <c r="Q54" s="153">
        <v>3.6139999999999999</v>
      </c>
      <c r="R54" s="153">
        <v>3.4209999999999998</v>
      </c>
      <c r="S54" s="153">
        <v>3.2869999999999999</v>
      </c>
      <c r="T54" s="153">
        <v>3.74</v>
      </c>
      <c r="U54" s="153">
        <v>3.8359999999999999</v>
      </c>
      <c r="V54" s="153">
        <v>3.5310000000000001</v>
      </c>
      <c r="W54" s="153">
        <v>3.4319999999999999</v>
      </c>
      <c r="X54" s="153">
        <v>3.5920000000000001</v>
      </c>
      <c r="Y54" s="154">
        <v>4.4829999999999997</v>
      </c>
      <c r="Z54" s="149">
        <v>4.1053333333333333</v>
      </c>
      <c r="AA54" s="149">
        <v>3.9149166666666666</v>
      </c>
      <c r="AB54" s="155">
        <v>-0.19041666666666668</v>
      </c>
      <c r="AD54" s="76"/>
    </row>
    <row r="55" spans="1:30" ht="27.95" customHeight="1">
      <c r="A55" s="151" t="s">
        <v>11</v>
      </c>
      <c r="B55" s="152">
        <v>13.664999999999999</v>
      </c>
      <c r="C55" s="153">
        <v>13.287000000000001</v>
      </c>
      <c r="D55" s="153">
        <v>11.941000000000001</v>
      </c>
      <c r="E55" s="153">
        <v>10.496</v>
      </c>
      <c r="F55" s="153">
        <v>9.4149999999999991</v>
      </c>
      <c r="G55" s="153">
        <v>8.7989999999999995</v>
      </c>
      <c r="H55" s="153">
        <v>9.2189999999999994</v>
      </c>
      <c r="I55" s="153">
        <v>9.3170000000000002</v>
      </c>
      <c r="J55" s="153">
        <v>8.9550000000000001</v>
      </c>
      <c r="K55" s="153">
        <v>8.7910000000000004</v>
      </c>
      <c r="L55" s="153">
        <v>9.1340000000000003</v>
      </c>
      <c r="M55" s="154">
        <v>10.4</v>
      </c>
      <c r="N55" s="152">
        <v>11.337</v>
      </c>
      <c r="O55" s="153">
        <v>11.337</v>
      </c>
      <c r="P55" s="153">
        <v>10.335000000000001</v>
      </c>
      <c r="Q55" s="153">
        <v>9.3729999999999993</v>
      </c>
      <c r="R55" s="153">
        <v>8.9</v>
      </c>
      <c r="S55" s="153">
        <v>8.657</v>
      </c>
      <c r="T55" s="153">
        <v>9.4369999999999994</v>
      </c>
      <c r="U55" s="153">
        <v>9.9039999999999999</v>
      </c>
      <c r="V55" s="153">
        <v>9.3130000000000006</v>
      </c>
      <c r="W55" s="153">
        <v>9.4220000000000006</v>
      </c>
      <c r="X55" s="153">
        <v>9.8870000000000005</v>
      </c>
      <c r="Y55" s="154">
        <v>11.141999999999999</v>
      </c>
      <c r="Z55" s="149">
        <v>10.359458333333334</v>
      </c>
      <c r="AA55" s="149">
        <v>9.9261666666666653</v>
      </c>
      <c r="AB55" s="155">
        <v>-0.43329166666666907</v>
      </c>
      <c r="AD55" s="76"/>
    </row>
    <row r="56" spans="1:30" ht="27.95" customHeight="1">
      <c r="A56" s="151" t="s">
        <v>12</v>
      </c>
      <c r="B56" s="152">
        <v>6.8840000000000003</v>
      </c>
      <c r="C56" s="153">
        <v>6.758</v>
      </c>
      <c r="D56" s="153">
        <v>6.109</v>
      </c>
      <c r="E56" s="153">
        <v>5.3979999999999997</v>
      </c>
      <c r="F56" s="153">
        <v>4.8019999999999996</v>
      </c>
      <c r="G56" s="153">
        <v>4.3810000000000002</v>
      </c>
      <c r="H56" s="153">
        <v>4.5</v>
      </c>
      <c r="I56" s="153">
        <v>4.5419999999999998</v>
      </c>
      <c r="J56" s="153">
        <v>4.2329999999999997</v>
      </c>
      <c r="K56" s="153">
        <v>4.0339999999999998</v>
      </c>
      <c r="L56" s="153">
        <v>4.0819999999999999</v>
      </c>
      <c r="M56" s="154">
        <v>5.0510000000000002</v>
      </c>
      <c r="N56" s="152">
        <v>5.4669999999999996</v>
      </c>
      <c r="O56" s="153">
        <v>5.4669999999999996</v>
      </c>
      <c r="P56" s="153">
        <v>4.9950000000000001</v>
      </c>
      <c r="Q56" s="153">
        <v>4.3840000000000003</v>
      </c>
      <c r="R56" s="153">
        <v>4.0860000000000003</v>
      </c>
      <c r="S56" s="153">
        <v>4.0309999999999997</v>
      </c>
      <c r="T56" s="153">
        <v>4.3639999999999999</v>
      </c>
      <c r="U56" s="153">
        <v>4.5759999999999996</v>
      </c>
      <c r="V56" s="153">
        <v>4.2809999999999997</v>
      </c>
      <c r="W56" s="153">
        <v>4.2880000000000003</v>
      </c>
      <c r="X56" s="153">
        <v>4.5119999999999996</v>
      </c>
      <c r="Y56" s="154">
        <v>5.2469999999999999</v>
      </c>
      <c r="Z56" s="149">
        <v>5.1048333333333327</v>
      </c>
      <c r="AA56" s="149">
        <v>4.6427500000000004</v>
      </c>
      <c r="AB56" s="155">
        <v>-0.46208333333333229</v>
      </c>
      <c r="AD56" s="76"/>
    </row>
    <row r="57" spans="1:30" ht="27.95" customHeight="1">
      <c r="A57" s="151" t="s">
        <v>13</v>
      </c>
      <c r="B57" s="152">
        <v>5.85</v>
      </c>
      <c r="C57" s="153">
        <v>5.6909999999999998</v>
      </c>
      <c r="D57" s="153">
        <v>5.2229999999999999</v>
      </c>
      <c r="E57" s="153">
        <v>4.8360000000000003</v>
      </c>
      <c r="F57" s="153">
        <v>4.3689999999999998</v>
      </c>
      <c r="G57" s="153">
        <v>4.0369999999999999</v>
      </c>
      <c r="H57" s="153">
        <v>4.2389999999999999</v>
      </c>
      <c r="I57" s="153">
        <v>4.1890000000000001</v>
      </c>
      <c r="J57" s="153">
        <v>3.9220000000000002</v>
      </c>
      <c r="K57" s="153">
        <v>3.7450000000000001</v>
      </c>
      <c r="L57" s="153">
        <v>3.6970000000000001</v>
      </c>
      <c r="M57" s="154">
        <v>4.2229999999999999</v>
      </c>
      <c r="N57" s="152">
        <v>4.6020000000000003</v>
      </c>
      <c r="O57" s="153">
        <v>4.6020000000000003</v>
      </c>
      <c r="P57" s="153">
        <v>4.2859999999999996</v>
      </c>
      <c r="Q57" s="153">
        <v>3.87</v>
      </c>
      <c r="R57" s="153">
        <v>3.71</v>
      </c>
      <c r="S57" s="153">
        <v>3.6240000000000001</v>
      </c>
      <c r="T57" s="153">
        <v>3.976</v>
      </c>
      <c r="U57" s="153">
        <v>4.101</v>
      </c>
      <c r="V57" s="153">
        <v>3.9129999999999998</v>
      </c>
      <c r="W57" s="153">
        <v>3.847</v>
      </c>
      <c r="X57" s="153">
        <v>3.9620000000000002</v>
      </c>
      <c r="Y57" s="154">
        <v>4.4950000000000001</v>
      </c>
      <c r="Z57" s="149">
        <v>4.5431249999999999</v>
      </c>
      <c r="AA57" s="149">
        <v>4.0826666666666664</v>
      </c>
      <c r="AB57" s="155">
        <v>-0.46045833333333341</v>
      </c>
      <c r="AD57" s="76"/>
    </row>
    <row r="58" spans="1:30" ht="27.95" customHeight="1" thickBot="1">
      <c r="A58" s="156" t="s">
        <v>14</v>
      </c>
      <c r="B58" s="157">
        <v>13.085000000000001</v>
      </c>
      <c r="C58" s="158">
        <v>13.005000000000001</v>
      </c>
      <c r="D58" s="158">
        <v>12.099</v>
      </c>
      <c r="E58" s="158">
        <v>11.101000000000001</v>
      </c>
      <c r="F58" s="158">
        <v>10.821</v>
      </c>
      <c r="G58" s="158">
        <v>9.9830000000000005</v>
      </c>
      <c r="H58" s="158">
        <v>11.013</v>
      </c>
      <c r="I58" s="158">
        <v>11.135</v>
      </c>
      <c r="J58" s="158">
        <v>10.746</v>
      </c>
      <c r="K58" s="158">
        <v>10.39</v>
      </c>
      <c r="L58" s="158">
        <v>10.311999999999999</v>
      </c>
      <c r="M58" s="159">
        <v>11.106999999999999</v>
      </c>
      <c r="N58" s="157">
        <v>11.765000000000001</v>
      </c>
      <c r="O58" s="158">
        <v>11.765000000000001</v>
      </c>
      <c r="P58" s="158">
        <v>10.856</v>
      </c>
      <c r="Q58" s="158">
        <v>10.042</v>
      </c>
      <c r="R58" s="158">
        <v>9.7319999999999993</v>
      </c>
      <c r="S58" s="158">
        <v>9.3970000000000002</v>
      </c>
      <c r="T58" s="158">
        <v>10.08</v>
      </c>
      <c r="U58" s="158">
        <v>10.162000000000001</v>
      </c>
      <c r="V58" s="158">
        <v>9.6859999999999999</v>
      </c>
      <c r="W58" s="158">
        <v>9.5679999999999996</v>
      </c>
      <c r="X58" s="158">
        <v>9.8230000000000004</v>
      </c>
      <c r="Y58" s="159">
        <v>10.646000000000001</v>
      </c>
      <c r="Z58" s="149">
        <v>11.268375000000001</v>
      </c>
      <c r="AA58" s="149">
        <v>10.316208333333334</v>
      </c>
      <c r="AB58" s="155">
        <v>-0.95216666666666683</v>
      </c>
      <c r="AD58" s="76"/>
    </row>
    <row r="59" spans="1:30" ht="27.95" customHeight="1" thickBot="1">
      <c r="A59" s="156" t="s">
        <v>15</v>
      </c>
      <c r="B59" s="585">
        <v>107.85599999999999</v>
      </c>
      <c r="C59" s="586">
        <v>105.715</v>
      </c>
      <c r="D59" s="586">
        <v>96.783000000000001</v>
      </c>
      <c r="E59" s="586">
        <v>88.021000000000001</v>
      </c>
      <c r="F59" s="586">
        <v>81.147000000000006</v>
      </c>
      <c r="G59" s="586">
        <v>75.233999999999995</v>
      </c>
      <c r="H59" s="586">
        <v>78.39</v>
      </c>
      <c r="I59" s="586">
        <v>78.888000000000005</v>
      </c>
      <c r="J59" s="586">
        <v>74.956999999999994</v>
      </c>
      <c r="K59" s="586">
        <v>72.686000000000007</v>
      </c>
      <c r="L59" s="586">
        <v>73.462999999999994</v>
      </c>
      <c r="M59" s="587">
        <v>82.281000000000006</v>
      </c>
      <c r="N59" s="585">
        <v>88.608000000000004</v>
      </c>
      <c r="O59" s="586">
        <v>88.608000000000004</v>
      </c>
      <c r="P59" s="586">
        <v>81.831999999999994</v>
      </c>
      <c r="Q59" s="586">
        <v>75.335999999999999</v>
      </c>
      <c r="R59" s="586">
        <v>72.448999999999998</v>
      </c>
      <c r="S59" s="586">
        <v>70.769000000000005</v>
      </c>
      <c r="T59" s="586">
        <v>76.835999999999999</v>
      </c>
      <c r="U59" s="586">
        <v>78.959999999999994</v>
      </c>
      <c r="V59" s="586">
        <v>74.566000000000003</v>
      </c>
      <c r="W59" s="586">
        <v>74.138999999999996</v>
      </c>
      <c r="X59" s="586">
        <v>76.444999999999993</v>
      </c>
      <c r="Y59" s="587">
        <v>84.326999999999998</v>
      </c>
      <c r="Z59" s="588">
        <v>85.25566666666667</v>
      </c>
      <c r="AA59" s="588">
        <v>78.60541666666667</v>
      </c>
      <c r="AB59" s="589">
        <v>-6.6502499999999998</v>
      </c>
      <c r="AD59" s="76"/>
    </row>
    <row r="60" spans="1:30" ht="21" customHeight="1">
      <c r="A60" s="165" t="s">
        <v>506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D60" s="76"/>
    </row>
    <row r="61" spans="1:30" s="78" customFormat="1" ht="21" customHeight="1">
      <c r="A61" s="168"/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8"/>
      <c r="AA61" s="168"/>
      <c r="AB61" s="168"/>
    </row>
    <row r="62" spans="1:30" s="78" customFormat="1" ht="39" customHeight="1" thickBot="1">
      <c r="A62" s="633" t="s">
        <v>97</v>
      </c>
      <c r="B62" s="633"/>
      <c r="C62" s="633"/>
      <c r="D62" s="633"/>
      <c r="E62" s="633"/>
      <c r="F62" s="633"/>
      <c r="G62" s="633"/>
      <c r="H62" s="633"/>
      <c r="I62" s="633"/>
      <c r="J62" s="633"/>
      <c r="K62" s="633"/>
      <c r="L62" s="633"/>
      <c r="M62" s="633"/>
      <c r="N62" s="633"/>
      <c r="O62" s="633"/>
      <c r="P62" s="633"/>
      <c r="Q62" s="633"/>
      <c r="R62" s="633"/>
      <c r="S62" s="633"/>
      <c r="T62" s="633"/>
      <c r="U62" s="633"/>
      <c r="V62" s="633"/>
      <c r="W62" s="633"/>
      <c r="X62" s="633"/>
      <c r="Y62" s="633"/>
      <c r="Z62" s="633"/>
      <c r="AA62" s="633"/>
      <c r="AB62" s="633"/>
    </row>
    <row r="63" spans="1:30" ht="27.95" customHeight="1" thickBot="1">
      <c r="A63" s="625" t="s">
        <v>120</v>
      </c>
      <c r="B63" s="627">
        <v>2021</v>
      </c>
      <c r="C63" s="628"/>
      <c r="D63" s="628"/>
      <c r="E63" s="628"/>
      <c r="F63" s="628"/>
      <c r="G63" s="628"/>
      <c r="H63" s="628"/>
      <c r="I63" s="628"/>
      <c r="J63" s="628"/>
      <c r="K63" s="628"/>
      <c r="L63" s="628"/>
      <c r="M63" s="628"/>
      <c r="N63" s="627">
        <v>2022</v>
      </c>
      <c r="O63" s="628"/>
      <c r="P63" s="628"/>
      <c r="Q63" s="628"/>
      <c r="R63" s="628"/>
      <c r="S63" s="628"/>
      <c r="T63" s="628"/>
      <c r="U63" s="628"/>
      <c r="V63" s="628"/>
      <c r="W63" s="628"/>
      <c r="X63" s="628"/>
      <c r="Y63" s="628"/>
      <c r="Z63" s="630" t="s">
        <v>505</v>
      </c>
      <c r="AA63" s="631"/>
      <c r="AB63" s="632"/>
      <c r="AD63" s="76"/>
    </row>
    <row r="64" spans="1:30" ht="27.95" customHeight="1" thickBot="1">
      <c r="A64" s="626"/>
      <c r="B64" s="140">
        <v>1</v>
      </c>
      <c r="C64" s="141">
        <v>2</v>
      </c>
      <c r="D64" s="141">
        <v>3</v>
      </c>
      <c r="E64" s="141">
        <v>4</v>
      </c>
      <c r="F64" s="141">
        <v>5</v>
      </c>
      <c r="G64" s="141">
        <v>6</v>
      </c>
      <c r="H64" s="141">
        <v>7</v>
      </c>
      <c r="I64" s="141">
        <v>8</v>
      </c>
      <c r="J64" s="141">
        <v>9</v>
      </c>
      <c r="K64" s="141">
        <v>10</v>
      </c>
      <c r="L64" s="141">
        <v>11</v>
      </c>
      <c r="M64" s="142">
        <v>12</v>
      </c>
      <c r="N64" s="140">
        <v>1</v>
      </c>
      <c r="O64" s="141">
        <v>2</v>
      </c>
      <c r="P64" s="141">
        <v>3</v>
      </c>
      <c r="Q64" s="141">
        <v>4</v>
      </c>
      <c r="R64" s="141">
        <v>5</v>
      </c>
      <c r="S64" s="141">
        <v>6</v>
      </c>
      <c r="T64" s="141">
        <v>7</v>
      </c>
      <c r="U64" s="141">
        <v>8</v>
      </c>
      <c r="V64" s="141">
        <v>9</v>
      </c>
      <c r="W64" s="141">
        <v>10</v>
      </c>
      <c r="X64" s="141">
        <v>11</v>
      </c>
      <c r="Y64" s="142">
        <v>12</v>
      </c>
      <c r="Z64" s="143">
        <v>2020</v>
      </c>
      <c r="AA64" s="143">
        <v>2021</v>
      </c>
      <c r="AB64" s="144" t="s">
        <v>95</v>
      </c>
      <c r="AD64" s="76"/>
    </row>
    <row r="65" spans="1:30" ht="27.95" customHeight="1">
      <c r="A65" s="145" t="s">
        <v>1</v>
      </c>
      <c r="B65" s="146">
        <v>16.986000000000001</v>
      </c>
      <c r="C65" s="147">
        <v>17.207999999999998</v>
      </c>
      <c r="D65" s="147">
        <v>17.288</v>
      </c>
      <c r="E65" s="147">
        <v>17.161000000000001</v>
      </c>
      <c r="F65" s="147">
        <v>16.817</v>
      </c>
      <c r="G65" s="147">
        <v>16.396999999999998</v>
      </c>
      <c r="H65" s="147">
        <v>16.681000000000001</v>
      </c>
      <c r="I65" s="147">
        <v>16.457999999999998</v>
      </c>
      <c r="J65" s="147">
        <v>15.619</v>
      </c>
      <c r="K65" s="147">
        <v>14.702999999999999</v>
      </c>
      <c r="L65" s="147">
        <v>13.858000000000001</v>
      </c>
      <c r="M65" s="148">
        <v>13.657</v>
      </c>
      <c r="N65" s="146">
        <v>13.582000000000001</v>
      </c>
      <c r="O65" s="147">
        <v>13.426</v>
      </c>
      <c r="P65" s="147">
        <v>13.057</v>
      </c>
      <c r="Q65" s="147">
        <v>12.773999999999999</v>
      </c>
      <c r="R65" s="147">
        <v>12.659000000000001</v>
      </c>
      <c r="S65" s="147">
        <v>12.673999999999999</v>
      </c>
      <c r="T65" s="147">
        <v>13.677</v>
      </c>
      <c r="U65" s="147">
        <v>15.712</v>
      </c>
      <c r="V65" s="147">
        <v>16.042000000000002</v>
      </c>
      <c r="W65" s="147">
        <v>16.045999999999999</v>
      </c>
      <c r="X65" s="147">
        <v>15.74</v>
      </c>
      <c r="Y65" s="148">
        <v>15.747</v>
      </c>
      <c r="Z65" s="149">
        <v>16.186458333333334</v>
      </c>
      <c r="AA65" s="149">
        <v>14.174250000000001</v>
      </c>
      <c r="AB65" s="150">
        <v>-2.0122083333333336</v>
      </c>
      <c r="AD65" s="76"/>
    </row>
    <row r="66" spans="1:30" ht="27.95" customHeight="1">
      <c r="A66" s="151" t="s">
        <v>2</v>
      </c>
      <c r="B66" s="152">
        <v>18.081</v>
      </c>
      <c r="C66" s="153">
        <v>18.327000000000002</v>
      </c>
      <c r="D66" s="153">
        <v>18.308</v>
      </c>
      <c r="E66" s="153">
        <v>18.233000000000001</v>
      </c>
      <c r="F66" s="153">
        <v>17.664000000000001</v>
      </c>
      <c r="G66" s="153">
        <v>17.065999999999999</v>
      </c>
      <c r="H66" s="153">
        <v>17.315000000000001</v>
      </c>
      <c r="I66" s="153">
        <v>17.157</v>
      </c>
      <c r="J66" s="153">
        <v>16.628</v>
      </c>
      <c r="K66" s="153">
        <v>15.859</v>
      </c>
      <c r="L66" s="153">
        <v>15.25</v>
      </c>
      <c r="M66" s="154">
        <v>15.619</v>
      </c>
      <c r="N66" s="152">
        <v>15.875999999999999</v>
      </c>
      <c r="O66" s="153">
        <v>15.573</v>
      </c>
      <c r="P66" s="153">
        <v>15.214</v>
      </c>
      <c r="Q66" s="153">
        <v>14.967000000000001</v>
      </c>
      <c r="R66" s="153">
        <v>14.807</v>
      </c>
      <c r="S66" s="153">
        <v>14.848000000000001</v>
      </c>
      <c r="T66" s="153">
        <v>15.811</v>
      </c>
      <c r="U66" s="153">
        <v>17.302</v>
      </c>
      <c r="V66" s="153">
        <v>17.471</v>
      </c>
      <c r="W66" s="153">
        <v>17.294</v>
      </c>
      <c r="X66" s="153">
        <v>17.009</v>
      </c>
      <c r="Y66" s="154">
        <v>17.312999999999999</v>
      </c>
      <c r="Z66" s="149">
        <v>17.193166666666666</v>
      </c>
      <c r="AA66" s="149">
        <v>16.053166666666666</v>
      </c>
      <c r="AB66" s="155">
        <v>-1.1400000000000006</v>
      </c>
      <c r="AD66" s="76"/>
    </row>
    <row r="67" spans="1:30" ht="27.95" customHeight="1">
      <c r="A67" s="151" t="s">
        <v>3</v>
      </c>
      <c r="B67" s="152">
        <v>7.47</v>
      </c>
      <c r="C67" s="153">
        <v>7.5869999999999997</v>
      </c>
      <c r="D67" s="153">
        <v>7.6639999999999997</v>
      </c>
      <c r="E67" s="153">
        <v>7.54</v>
      </c>
      <c r="F67" s="153">
        <v>7.2439999999999998</v>
      </c>
      <c r="G67" s="153">
        <v>6.8449999999999998</v>
      </c>
      <c r="H67" s="153">
        <v>6.9340000000000002</v>
      </c>
      <c r="I67" s="153">
        <v>6.8540000000000001</v>
      </c>
      <c r="J67" s="153">
        <v>6.452</v>
      </c>
      <c r="K67" s="153">
        <v>6.2830000000000004</v>
      </c>
      <c r="L67" s="153">
        <v>6.141</v>
      </c>
      <c r="M67" s="154">
        <v>6.3840000000000003</v>
      </c>
      <c r="N67" s="152">
        <v>6.6139999999999999</v>
      </c>
      <c r="O67" s="153">
        <v>6.5289999999999999</v>
      </c>
      <c r="P67" s="153">
        <v>6.1630000000000003</v>
      </c>
      <c r="Q67" s="153">
        <v>5.8470000000000004</v>
      </c>
      <c r="R67" s="153">
        <v>5.7169999999999996</v>
      </c>
      <c r="S67" s="153">
        <v>5.7050000000000001</v>
      </c>
      <c r="T67" s="153">
        <v>6.1159999999999997</v>
      </c>
      <c r="U67" s="153">
        <v>6.6040000000000001</v>
      </c>
      <c r="V67" s="153">
        <v>6.7110000000000003</v>
      </c>
      <c r="W67" s="153">
        <v>6.7270000000000003</v>
      </c>
      <c r="X67" s="153">
        <v>6.702</v>
      </c>
      <c r="Y67" s="154">
        <v>6.9560000000000004</v>
      </c>
      <c r="Z67" s="149">
        <v>6.9785416666666666</v>
      </c>
      <c r="AA67" s="149">
        <v>6.3420833333333331</v>
      </c>
      <c r="AB67" s="155">
        <v>-0.63645833333333357</v>
      </c>
      <c r="AD67" s="76"/>
    </row>
    <row r="68" spans="1:30" ht="27.95" customHeight="1">
      <c r="A68" s="151" t="s">
        <v>4</v>
      </c>
      <c r="B68" s="152">
        <v>7.2759999999999998</v>
      </c>
      <c r="C68" s="153">
        <v>7.18</v>
      </c>
      <c r="D68" s="153">
        <v>7.1790000000000003</v>
      </c>
      <c r="E68" s="153">
        <v>7.0289999999999999</v>
      </c>
      <c r="F68" s="153">
        <v>6.81</v>
      </c>
      <c r="G68" s="153">
        <v>6.492</v>
      </c>
      <c r="H68" s="153">
        <v>6.5330000000000004</v>
      </c>
      <c r="I68" s="153">
        <v>6.5030000000000001</v>
      </c>
      <c r="J68" s="153">
        <v>6.3049999999999997</v>
      </c>
      <c r="K68" s="153">
        <v>6.0190000000000001</v>
      </c>
      <c r="L68" s="153">
        <v>5.923</v>
      </c>
      <c r="M68" s="154">
        <v>6.1040000000000001</v>
      </c>
      <c r="N68" s="152">
        <v>6.2759999999999998</v>
      </c>
      <c r="O68" s="153">
        <v>6.1639999999999997</v>
      </c>
      <c r="P68" s="153">
        <v>5.9610000000000003</v>
      </c>
      <c r="Q68" s="153">
        <v>5.8840000000000003</v>
      </c>
      <c r="R68" s="153">
        <v>5.8209999999999997</v>
      </c>
      <c r="S68" s="153">
        <v>5.8620000000000001</v>
      </c>
      <c r="T68" s="153">
        <v>6.1890000000000001</v>
      </c>
      <c r="U68" s="153">
        <v>6.431</v>
      </c>
      <c r="V68" s="153">
        <v>6.3789999999999996</v>
      </c>
      <c r="W68" s="153">
        <v>6.258</v>
      </c>
      <c r="X68" s="153">
        <v>6.2610000000000001</v>
      </c>
      <c r="Y68" s="154">
        <v>6.4779999999999998</v>
      </c>
      <c r="Z68" s="149">
        <v>6.6452499999999999</v>
      </c>
      <c r="AA68" s="149">
        <v>6.1480833333333331</v>
      </c>
      <c r="AB68" s="155">
        <v>-0.49716666666666676</v>
      </c>
      <c r="AD68" s="76"/>
    </row>
    <row r="69" spans="1:30" ht="27.95" customHeight="1">
      <c r="A69" s="151" t="s">
        <v>5</v>
      </c>
      <c r="B69" s="152">
        <v>5.7869999999999999</v>
      </c>
      <c r="C69" s="153">
        <v>5.9279999999999999</v>
      </c>
      <c r="D69" s="153">
        <v>5.9649999999999999</v>
      </c>
      <c r="E69" s="153">
        <v>5.944</v>
      </c>
      <c r="F69" s="153">
        <v>5.774</v>
      </c>
      <c r="G69" s="153">
        <v>5.4050000000000002</v>
      </c>
      <c r="H69" s="153">
        <v>5.2009999999999996</v>
      </c>
      <c r="I69" s="153">
        <v>4.9320000000000004</v>
      </c>
      <c r="J69" s="153">
        <v>4.7270000000000003</v>
      </c>
      <c r="K69" s="153">
        <v>4.5549999999999997</v>
      </c>
      <c r="L69" s="153">
        <v>4.3479999999999999</v>
      </c>
      <c r="M69" s="154">
        <v>4.4219999999999997</v>
      </c>
      <c r="N69" s="152">
        <v>4.5739999999999998</v>
      </c>
      <c r="O69" s="153">
        <v>4.5590000000000002</v>
      </c>
      <c r="P69" s="153">
        <v>4.4089999999999998</v>
      </c>
      <c r="Q69" s="153">
        <v>4.202</v>
      </c>
      <c r="R69" s="153">
        <v>4.09</v>
      </c>
      <c r="S69" s="153">
        <v>3.895</v>
      </c>
      <c r="T69" s="153">
        <v>3.996</v>
      </c>
      <c r="U69" s="153">
        <v>4.3410000000000002</v>
      </c>
      <c r="V69" s="153">
        <v>4.4630000000000001</v>
      </c>
      <c r="W69" s="153">
        <v>4.5460000000000003</v>
      </c>
      <c r="X69" s="153">
        <v>4.5640000000000001</v>
      </c>
      <c r="Y69" s="154">
        <v>4.681</v>
      </c>
      <c r="Z69" s="149">
        <v>5.2907083333333329</v>
      </c>
      <c r="AA69" s="149">
        <v>4.3492083333333333</v>
      </c>
      <c r="AB69" s="155">
        <v>-0.94149999999999956</v>
      </c>
      <c r="AD69" s="76"/>
    </row>
    <row r="70" spans="1:30" ht="27.95" customHeight="1">
      <c r="A70" s="151" t="s">
        <v>6</v>
      </c>
      <c r="B70" s="152">
        <v>16.925999999999998</v>
      </c>
      <c r="C70" s="153">
        <v>17.245000000000001</v>
      </c>
      <c r="D70" s="153">
        <v>17.431000000000001</v>
      </c>
      <c r="E70" s="153">
        <v>17.411999999999999</v>
      </c>
      <c r="F70" s="153">
        <v>17.065000000000001</v>
      </c>
      <c r="G70" s="153">
        <v>16.655999999999999</v>
      </c>
      <c r="H70" s="153">
        <v>16.64</v>
      </c>
      <c r="I70" s="153">
        <v>16.401</v>
      </c>
      <c r="J70" s="153">
        <v>16.199000000000002</v>
      </c>
      <c r="K70" s="153">
        <v>15.622999999999999</v>
      </c>
      <c r="L70" s="153">
        <v>15.205</v>
      </c>
      <c r="M70" s="154">
        <v>15.712</v>
      </c>
      <c r="N70" s="152">
        <v>16.154</v>
      </c>
      <c r="O70" s="153">
        <v>16.236999999999998</v>
      </c>
      <c r="P70" s="153">
        <v>16.213000000000001</v>
      </c>
      <c r="Q70" s="153">
        <v>16.129000000000001</v>
      </c>
      <c r="R70" s="153">
        <v>15.794</v>
      </c>
      <c r="S70" s="153">
        <v>15.464</v>
      </c>
      <c r="T70" s="153">
        <v>16.058</v>
      </c>
      <c r="U70" s="153">
        <v>16.712</v>
      </c>
      <c r="V70" s="153">
        <v>16.869</v>
      </c>
      <c r="W70" s="153">
        <v>16.891999999999999</v>
      </c>
      <c r="X70" s="153">
        <v>16.739000000000001</v>
      </c>
      <c r="Y70" s="154">
        <v>17.329999999999998</v>
      </c>
      <c r="Z70" s="149">
        <v>16.560916666666667</v>
      </c>
      <c r="AA70" s="149">
        <v>16.315166666666666</v>
      </c>
      <c r="AB70" s="155">
        <v>-0.24575000000000102</v>
      </c>
      <c r="AD70" s="76"/>
    </row>
    <row r="71" spans="1:30" ht="27.95" customHeight="1">
      <c r="A71" s="151" t="s">
        <v>7</v>
      </c>
      <c r="B71" s="152">
        <v>6.6859999999999999</v>
      </c>
      <c r="C71" s="153">
        <v>6.8090000000000002</v>
      </c>
      <c r="D71" s="153">
        <v>6.9029999999999996</v>
      </c>
      <c r="E71" s="153">
        <v>6.8150000000000004</v>
      </c>
      <c r="F71" s="153">
        <v>6.7050000000000001</v>
      </c>
      <c r="G71" s="153">
        <v>6.46</v>
      </c>
      <c r="H71" s="153">
        <v>6.5330000000000004</v>
      </c>
      <c r="I71" s="153">
        <v>6.5359999999999996</v>
      </c>
      <c r="J71" s="153">
        <v>6.3040000000000003</v>
      </c>
      <c r="K71" s="153">
        <v>6.1319999999999997</v>
      </c>
      <c r="L71" s="153">
        <v>5.968</v>
      </c>
      <c r="M71" s="154">
        <v>6.0289999999999999</v>
      </c>
      <c r="N71" s="152">
        <v>6.0439999999999996</v>
      </c>
      <c r="O71" s="153">
        <v>6.02</v>
      </c>
      <c r="P71" s="153">
        <v>5.931</v>
      </c>
      <c r="Q71" s="153">
        <v>5.9450000000000003</v>
      </c>
      <c r="R71" s="153">
        <v>5.8049999999999997</v>
      </c>
      <c r="S71" s="153">
        <v>5.7939999999999996</v>
      </c>
      <c r="T71" s="153">
        <v>6.101</v>
      </c>
      <c r="U71" s="153">
        <v>6.4889999999999999</v>
      </c>
      <c r="V71" s="153">
        <v>6.6639999999999997</v>
      </c>
      <c r="W71" s="153">
        <v>6.7409999999999997</v>
      </c>
      <c r="X71" s="153">
        <v>6.7530000000000001</v>
      </c>
      <c r="Y71" s="154">
        <v>6.8680000000000003</v>
      </c>
      <c r="Z71" s="149">
        <v>6.508</v>
      </c>
      <c r="AA71" s="149">
        <v>6.2279583333333326</v>
      </c>
      <c r="AB71" s="155">
        <v>-0.28004166666666741</v>
      </c>
      <c r="AD71" s="76"/>
    </row>
    <row r="72" spans="1:30" ht="27.95" customHeight="1">
      <c r="A72" s="151" t="s">
        <v>8</v>
      </c>
      <c r="B72" s="152">
        <v>5.8490000000000002</v>
      </c>
      <c r="C72" s="153">
        <v>5.883</v>
      </c>
      <c r="D72" s="153">
        <v>5.8949999999999996</v>
      </c>
      <c r="E72" s="153">
        <v>5.843</v>
      </c>
      <c r="F72" s="153">
        <v>5.63</v>
      </c>
      <c r="G72" s="153">
        <v>5.4029999999999996</v>
      </c>
      <c r="H72" s="153">
        <v>5.5439999999999996</v>
      </c>
      <c r="I72" s="153">
        <v>5.5819999999999999</v>
      </c>
      <c r="J72" s="153">
        <v>5.3940000000000001</v>
      </c>
      <c r="K72" s="153">
        <v>5.1630000000000003</v>
      </c>
      <c r="L72" s="153">
        <v>5.109</v>
      </c>
      <c r="M72" s="154">
        <v>5.3010000000000002</v>
      </c>
      <c r="N72" s="152">
        <v>5.508</v>
      </c>
      <c r="O72" s="153">
        <v>5.359</v>
      </c>
      <c r="P72" s="153">
        <v>5.3150000000000004</v>
      </c>
      <c r="Q72" s="153">
        <v>5.1779999999999999</v>
      </c>
      <c r="R72" s="153">
        <v>5.0970000000000004</v>
      </c>
      <c r="S72" s="153">
        <v>5.1180000000000003</v>
      </c>
      <c r="T72" s="153">
        <v>5.5350000000000001</v>
      </c>
      <c r="U72" s="153">
        <v>5.9669999999999996</v>
      </c>
      <c r="V72" s="153">
        <v>6.0570000000000004</v>
      </c>
      <c r="W72" s="153">
        <v>5.9909999999999997</v>
      </c>
      <c r="X72" s="153">
        <v>6.0140000000000002</v>
      </c>
      <c r="Y72" s="154">
        <v>6.11</v>
      </c>
      <c r="Z72" s="149">
        <v>5.5616666666666665</v>
      </c>
      <c r="AA72" s="149">
        <v>5.5703750000000003</v>
      </c>
      <c r="AB72" s="155">
        <v>8.708333333333762E-3</v>
      </c>
      <c r="AD72" s="76"/>
    </row>
    <row r="73" spans="1:30" ht="27.95" customHeight="1">
      <c r="A73" s="151" t="s">
        <v>9</v>
      </c>
      <c r="B73" s="152">
        <v>5.3620000000000001</v>
      </c>
      <c r="C73" s="153">
        <v>5.3860000000000001</v>
      </c>
      <c r="D73" s="153">
        <v>5.2320000000000002</v>
      </c>
      <c r="E73" s="153">
        <v>5.069</v>
      </c>
      <c r="F73" s="153">
        <v>4.8600000000000003</v>
      </c>
      <c r="G73" s="153">
        <v>4.6369999999999996</v>
      </c>
      <c r="H73" s="153">
        <v>4.7370000000000001</v>
      </c>
      <c r="I73" s="153">
        <v>4.7309999999999999</v>
      </c>
      <c r="J73" s="153">
        <v>4.524</v>
      </c>
      <c r="K73" s="153">
        <v>4.3</v>
      </c>
      <c r="L73" s="153">
        <v>4.2350000000000003</v>
      </c>
      <c r="M73" s="154">
        <v>4.524</v>
      </c>
      <c r="N73" s="152">
        <v>4.6840000000000002</v>
      </c>
      <c r="O73" s="153">
        <v>4.665</v>
      </c>
      <c r="P73" s="153">
        <v>4.4880000000000004</v>
      </c>
      <c r="Q73" s="153">
        <v>4.4160000000000004</v>
      </c>
      <c r="R73" s="153">
        <v>4.2549999999999999</v>
      </c>
      <c r="S73" s="153">
        <v>4.25</v>
      </c>
      <c r="T73" s="153">
        <v>4.7080000000000002</v>
      </c>
      <c r="U73" s="153">
        <v>5.0209999999999999</v>
      </c>
      <c r="V73" s="153">
        <v>5.0640000000000001</v>
      </c>
      <c r="W73" s="153">
        <v>5.0369999999999999</v>
      </c>
      <c r="X73" s="153">
        <v>5.0529999999999999</v>
      </c>
      <c r="Y73" s="154">
        <v>5.2619999999999996</v>
      </c>
      <c r="Z73" s="149">
        <v>4.8217499999999998</v>
      </c>
      <c r="AA73" s="149">
        <v>4.7111666666666672</v>
      </c>
      <c r="AB73" s="155">
        <v>-0.11058333333333259</v>
      </c>
      <c r="AD73" s="76"/>
    </row>
    <row r="74" spans="1:30" ht="27.95" customHeight="1">
      <c r="A74" s="151" t="s">
        <v>10</v>
      </c>
      <c r="B74" s="152">
        <v>5.875</v>
      </c>
      <c r="C74" s="153">
        <v>5.875</v>
      </c>
      <c r="D74" s="153">
        <v>5.8410000000000002</v>
      </c>
      <c r="E74" s="153">
        <v>5.6680000000000001</v>
      </c>
      <c r="F74" s="153">
        <v>5.4249999999999998</v>
      </c>
      <c r="G74" s="153">
        <v>5.2240000000000002</v>
      </c>
      <c r="H74" s="153">
        <v>5.5380000000000003</v>
      </c>
      <c r="I74" s="153">
        <v>5.6429999999999998</v>
      </c>
      <c r="J74" s="153">
        <v>5.4089999999999998</v>
      </c>
      <c r="K74" s="153">
        <v>5.125</v>
      </c>
      <c r="L74" s="153">
        <v>5.0250000000000004</v>
      </c>
      <c r="M74" s="154">
        <v>5.2240000000000002</v>
      </c>
      <c r="N74" s="152">
        <v>5.3579999999999997</v>
      </c>
      <c r="O74" s="153">
        <v>5.2389999999999999</v>
      </c>
      <c r="P74" s="153">
        <v>5.0919999999999996</v>
      </c>
      <c r="Q74" s="153">
        <v>4.9390000000000001</v>
      </c>
      <c r="R74" s="153">
        <v>4.7510000000000003</v>
      </c>
      <c r="S74" s="153">
        <v>4.7110000000000003</v>
      </c>
      <c r="T74" s="153">
        <v>5.1619999999999999</v>
      </c>
      <c r="U74" s="153">
        <v>5.4740000000000002</v>
      </c>
      <c r="V74" s="153">
        <v>5.4950000000000001</v>
      </c>
      <c r="W74" s="153">
        <v>5.3179999999999996</v>
      </c>
      <c r="X74" s="153">
        <v>5.3159999999999998</v>
      </c>
      <c r="Y74" s="154">
        <v>5.5090000000000003</v>
      </c>
      <c r="Z74" s="149">
        <v>5.5073333333333334</v>
      </c>
      <c r="AA74" s="149">
        <v>5.1851250000000002</v>
      </c>
      <c r="AB74" s="155">
        <v>-0.32220833333333321</v>
      </c>
      <c r="AD74" s="76"/>
    </row>
    <row r="75" spans="1:30" ht="27.95" customHeight="1">
      <c r="A75" s="151" t="s">
        <v>11</v>
      </c>
      <c r="B75" s="152">
        <v>18.914999999999999</v>
      </c>
      <c r="C75" s="153">
        <v>18.928999999999998</v>
      </c>
      <c r="D75" s="153">
        <v>18.797000000000001</v>
      </c>
      <c r="E75" s="153">
        <v>18.306999999999999</v>
      </c>
      <c r="F75" s="153">
        <v>17.626999999999999</v>
      </c>
      <c r="G75" s="153">
        <v>17.033999999999999</v>
      </c>
      <c r="H75" s="153">
        <v>17.448</v>
      </c>
      <c r="I75" s="153">
        <v>17.510999999999999</v>
      </c>
      <c r="J75" s="153">
        <v>17.007999999999999</v>
      </c>
      <c r="K75" s="153">
        <v>16.423999999999999</v>
      </c>
      <c r="L75" s="153">
        <v>16.326000000000001</v>
      </c>
      <c r="M75" s="154">
        <v>16.922999999999998</v>
      </c>
      <c r="N75" s="152">
        <v>17.396000000000001</v>
      </c>
      <c r="O75" s="153">
        <v>17.094000000000001</v>
      </c>
      <c r="P75" s="153">
        <v>16.681000000000001</v>
      </c>
      <c r="Q75" s="153">
        <v>16.277000000000001</v>
      </c>
      <c r="R75" s="153">
        <v>15.896000000000001</v>
      </c>
      <c r="S75" s="153">
        <v>15.96</v>
      </c>
      <c r="T75" s="153">
        <v>16.951000000000001</v>
      </c>
      <c r="U75" s="153">
        <v>17.951000000000001</v>
      </c>
      <c r="V75" s="153">
        <v>17.798999999999999</v>
      </c>
      <c r="W75" s="153">
        <v>17.728999999999999</v>
      </c>
      <c r="X75" s="153">
        <v>17.934000000000001</v>
      </c>
      <c r="Y75" s="154">
        <v>18.649000000000001</v>
      </c>
      <c r="Z75" s="149">
        <v>17.664375</v>
      </c>
      <c r="AA75" s="149">
        <v>17.121166666666667</v>
      </c>
      <c r="AB75" s="155">
        <v>-0.5432083333333324</v>
      </c>
      <c r="AD75" s="76"/>
    </row>
    <row r="76" spans="1:30" ht="27.95" customHeight="1">
      <c r="A76" s="151" t="s">
        <v>12</v>
      </c>
      <c r="B76" s="152">
        <v>8.8350000000000009</v>
      </c>
      <c r="C76" s="153">
        <v>8.923</v>
      </c>
      <c r="D76" s="153">
        <v>8.9309999999999992</v>
      </c>
      <c r="E76" s="153">
        <v>8.8149999999999995</v>
      </c>
      <c r="F76" s="153">
        <v>8.3420000000000005</v>
      </c>
      <c r="G76" s="153">
        <v>7.8040000000000003</v>
      </c>
      <c r="H76" s="153">
        <v>7.782</v>
      </c>
      <c r="I76" s="153">
        <v>7.7009999999999996</v>
      </c>
      <c r="J76" s="153">
        <v>7.3289999999999997</v>
      </c>
      <c r="K76" s="153">
        <v>7.0270000000000001</v>
      </c>
      <c r="L76" s="153">
        <v>6.8419999999999996</v>
      </c>
      <c r="M76" s="154">
        <v>7.1429999999999998</v>
      </c>
      <c r="N76" s="152">
        <v>7.4210000000000003</v>
      </c>
      <c r="O76" s="153">
        <v>7.327</v>
      </c>
      <c r="P76" s="153">
        <v>7.2290000000000001</v>
      </c>
      <c r="Q76" s="153">
        <v>7.0259999999999998</v>
      </c>
      <c r="R76" s="153">
        <v>6.8209999999999997</v>
      </c>
      <c r="S76" s="153">
        <v>6.7320000000000002</v>
      </c>
      <c r="T76" s="153">
        <v>7.1449999999999996</v>
      </c>
      <c r="U76" s="153">
        <v>7.6079999999999997</v>
      </c>
      <c r="V76" s="153">
        <v>7.5519999999999996</v>
      </c>
      <c r="W76" s="153">
        <v>7.57</v>
      </c>
      <c r="X76" s="153">
        <v>7.5990000000000002</v>
      </c>
      <c r="Y76" s="154">
        <v>7.88</v>
      </c>
      <c r="Z76" s="149">
        <v>8.0109999999999992</v>
      </c>
      <c r="AA76" s="149">
        <v>7.2951249999999996</v>
      </c>
      <c r="AB76" s="155">
        <v>-0.71587499999999959</v>
      </c>
      <c r="AD76" s="76"/>
    </row>
    <row r="77" spans="1:30" ht="27.95" customHeight="1">
      <c r="A77" s="151" t="s">
        <v>13</v>
      </c>
      <c r="B77" s="152">
        <v>6.4509999999999996</v>
      </c>
      <c r="C77" s="153">
        <v>6.4509999999999996</v>
      </c>
      <c r="D77" s="153">
        <v>6.47</v>
      </c>
      <c r="E77" s="153">
        <v>6.4489999999999998</v>
      </c>
      <c r="F77" s="153">
        <v>6.2279999999999998</v>
      </c>
      <c r="G77" s="153">
        <v>5.9649999999999999</v>
      </c>
      <c r="H77" s="153">
        <v>6.1020000000000003</v>
      </c>
      <c r="I77" s="153">
        <v>5.9930000000000003</v>
      </c>
      <c r="J77" s="153">
        <v>5.657</v>
      </c>
      <c r="K77" s="153">
        <v>5.3090000000000002</v>
      </c>
      <c r="L77" s="153">
        <v>5.1970000000000001</v>
      </c>
      <c r="M77" s="154">
        <v>5.3920000000000003</v>
      </c>
      <c r="N77" s="152">
        <v>5.5579999999999998</v>
      </c>
      <c r="O77" s="153">
        <v>5.431</v>
      </c>
      <c r="P77" s="153">
        <v>5.24</v>
      </c>
      <c r="Q77" s="153">
        <v>5.0830000000000002</v>
      </c>
      <c r="R77" s="153">
        <v>4.9809999999999999</v>
      </c>
      <c r="S77" s="153">
        <v>4.9850000000000003</v>
      </c>
      <c r="T77" s="153">
        <v>5.407</v>
      </c>
      <c r="U77" s="153">
        <v>5.7240000000000002</v>
      </c>
      <c r="V77" s="153">
        <v>5.7720000000000002</v>
      </c>
      <c r="W77" s="153">
        <v>5.6820000000000004</v>
      </c>
      <c r="X77" s="153">
        <v>5.6340000000000003</v>
      </c>
      <c r="Y77" s="154">
        <v>5.8129999999999997</v>
      </c>
      <c r="Z77" s="149">
        <v>6.0039999999999996</v>
      </c>
      <c r="AA77" s="149">
        <v>5.4249583333333327</v>
      </c>
      <c r="AB77" s="155">
        <v>-0.5790416666666669</v>
      </c>
      <c r="AD77" s="76"/>
    </row>
    <row r="78" spans="1:30" ht="27.95" customHeight="1" thickBot="1">
      <c r="A78" s="156" t="s">
        <v>14</v>
      </c>
      <c r="B78" s="157">
        <v>22.181000000000001</v>
      </c>
      <c r="C78" s="158">
        <v>22.393999999999998</v>
      </c>
      <c r="D78" s="158">
        <v>22.536000000000001</v>
      </c>
      <c r="E78" s="158">
        <v>22.513000000000002</v>
      </c>
      <c r="F78" s="158">
        <v>22.053999999999998</v>
      </c>
      <c r="G78" s="158">
        <v>21.344999999999999</v>
      </c>
      <c r="H78" s="158">
        <v>21.846</v>
      </c>
      <c r="I78" s="158">
        <v>21.873000000000001</v>
      </c>
      <c r="J78" s="158">
        <v>21.331</v>
      </c>
      <c r="K78" s="158">
        <v>20.625</v>
      </c>
      <c r="L78" s="158">
        <v>19.984999999999999</v>
      </c>
      <c r="M78" s="159">
        <v>20.109000000000002</v>
      </c>
      <c r="N78" s="157">
        <v>20.681999999999999</v>
      </c>
      <c r="O78" s="158">
        <v>20.542999999999999</v>
      </c>
      <c r="P78" s="158">
        <v>20.172999999999998</v>
      </c>
      <c r="Q78" s="158">
        <v>20.045999999999999</v>
      </c>
      <c r="R78" s="158">
        <v>19.722999999999999</v>
      </c>
      <c r="S78" s="158">
        <v>19.536999999999999</v>
      </c>
      <c r="T78" s="158">
        <v>20.309999999999999</v>
      </c>
      <c r="U78" s="158">
        <v>20.905999999999999</v>
      </c>
      <c r="V78" s="158">
        <v>21.021000000000001</v>
      </c>
      <c r="W78" s="158">
        <v>20.757999999999999</v>
      </c>
      <c r="X78" s="158">
        <v>20.585999999999999</v>
      </c>
      <c r="Y78" s="159">
        <v>20.872</v>
      </c>
      <c r="Z78" s="149">
        <v>21.613499999999998</v>
      </c>
      <c r="AA78" s="149">
        <v>20.397958333333332</v>
      </c>
      <c r="AB78" s="155">
        <v>-1.2155416666666667</v>
      </c>
      <c r="AD78" s="76"/>
    </row>
    <row r="79" spans="1:30" ht="27.95" customHeight="1" thickBot="1">
      <c r="A79" s="156" t="s">
        <v>15</v>
      </c>
      <c r="B79" s="585">
        <v>152.68</v>
      </c>
      <c r="C79" s="586">
        <v>154.125</v>
      </c>
      <c r="D79" s="586">
        <v>154.44</v>
      </c>
      <c r="E79" s="586">
        <v>152.798</v>
      </c>
      <c r="F79" s="586">
        <v>148.245</v>
      </c>
      <c r="G79" s="586">
        <v>142.733</v>
      </c>
      <c r="H79" s="586">
        <v>144.834</v>
      </c>
      <c r="I79" s="586">
        <v>143.875</v>
      </c>
      <c r="J79" s="586">
        <v>138.886</v>
      </c>
      <c r="K79" s="586">
        <v>133.14699999999999</v>
      </c>
      <c r="L79" s="586">
        <v>129.41200000000001</v>
      </c>
      <c r="M79" s="587">
        <v>132.54300000000001</v>
      </c>
      <c r="N79" s="585">
        <v>135.727</v>
      </c>
      <c r="O79" s="586">
        <v>134.166</v>
      </c>
      <c r="P79" s="586">
        <v>131.166</v>
      </c>
      <c r="Q79" s="586">
        <v>128.71299999999999</v>
      </c>
      <c r="R79" s="586">
        <v>126.217</v>
      </c>
      <c r="S79" s="586">
        <v>125.535</v>
      </c>
      <c r="T79" s="586">
        <v>133.166</v>
      </c>
      <c r="U79" s="586">
        <v>142.24199999999999</v>
      </c>
      <c r="V79" s="586">
        <v>143.35900000000001</v>
      </c>
      <c r="W79" s="586">
        <v>142.589</v>
      </c>
      <c r="X79" s="586">
        <v>141.904</v>
      </c>
      <c r="Y79" s="587">
        <v>145.46799999999999</v>
      </c>
      <c r="Z79" s="588">
        <v>144.54666666666665</v>
      </c>
      <c r="AA79" s="588">
        <v>135.31579166666666</v>
      </c>
      <c r="AB79" s="589">
        <v>-9.2308749999999975</v>
      </c>
      <c r="AD79" s="76"/>
    </row>
    <row r="80" spans="1:30" ht="21" customHeight="1">
      <c r="A80" s="165" t="s">
        <v>506</v>
      </c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D80" s="76"/>
    </row>
    <row r="81" spans="1:30" s="78" customFormat="1" ht="39" customHeight="1" thickBot="1">
      <c r="A81" s="633" t="s">
        <v>98</v>
      </c>
      <c r="B81" s="633"/>
      <c r="C81" s="633"/>
      <c r="D81" s="633"/>
      <c r="E81" s="633"/>
      <c r="F81" s="633"/>
      <c r="G81" s="633"/>
      <c r="H81" s="633"/>
      <c r="I81" s="633"/>
      <c r="J81" s="633"/>
      <c r="K81" s="633"/>
      <c r="L81" s="633"/>
      <c r="M81" s="633"/>
      <c r="N81" s="633"/>
      <c r="O81" s="633"/>
      <c r="P81" s="633"/>
      <c r="Q81" s="633"/>
      <c r="R81" s="633"/>
      <c r="S81" s="633"/>
      <c r="T81" s="633"/>
      <c r="U81" s="633"/>
      <c r="V81" s="633"/>
      <c r="W81" s="633"/>
      <c r="X81" s="633"/>
      <c r="Y81" s="633"/>
      <c r="Z81" s="633"/>
      <c r="AA81" s="633"/>
      <c r="AB81" s="633"/>
    </row>
    <row r="82" spans="1:30" ht="27.95" customHeight="1" thickBot="1">
      <c r="A82" s="625" t="s">
        <v>120</v>
      </c>
      <c r="B82" s="627">
        <v>2021</v>
      </c>
      <c r="C82" s="628"/>
      <c r="D82" s="628"/>
      <c r="E82" s="628"/>
      <c r="F82" s="628"/>
      <c r="G82" s="628"/>
      <c r="H82" s="628"/>
      <c r="I82" s="628"/>
      <c r="J82" s="628"/>
      <c r="K82" s="628"/>
      <c r="L82" s="628"/>
      <c r="M82" s="629"/>
      <c r="N82" s="627">
        <v>2022</v>
      </c>
      <c r="O82" s="628"/>
      <c r="P82" s="628"/>
      <c r="Q82" s="628"/>
      <c r="R82" s="628"/>
      <c r="S82" s="628"/>
      <c r="T82" s="628"/>
      <c r="U82" s="628"/>
      <c r="V82" s="628"/>
      <c r="W82" s="628"/>
      <c r="X82" s="628"/>
      <c r="Y82" s="629"/>
      <c r="Z82" s="630" t="s">
        <v>505</v>
      </c>
      <c r="AA82" s="631"/>
      <c r="AB82" s="632"/>
      <c r="AD82" s="76"/>
    </row>
    <row r="83" spans="1:30" ht="27.95" customHeight="1" thickBot="1">
      <c r="A83" s="626"/>
      <c r="B83" s="140">
        <v>1</v>
      </c>
      <c r="C83" s="141">
        <v>2</v>
      </c>
      <c r="D83" s="141">
        <v>3</v>
      </c>
      <c r="E83" s="141">
        <v>4</v>
      </c>
      <c r="F83" s="141">
        <v>5</v>
      </c>
      <c r="G83" s="141">
        <v>6</v>
      </c>
      <c r="H83" s="141">
        <v>7</v>
      </c>
      <c r="I83" s="141">
        <v>8</v>
      </c>
      <c r="J83" s="141">
        <v>9</v>
      </c>
      <c r="K83" s="141">
        <v>10</v>
      </c>
      <c r="L83" s="141">
        <v>11</v>
      </c>
      <c r="M83" s="142">
        <v>12</v>
      </c>
      <c r="N83" s="140">
        <v>1</v>
      </c>
      <c r="O83" s="141">
        <v>2</v>
      </c>
      <c r="P83" s="141">
        <v>3</v>
      </c>
      <c r="Q83" s="141">
        <v>4</v>
      </c>
      <c r="R83" s="141">
        <v>5</v>
      </c>
      <c r="S83" s="141">
        <v>6</v>
      </c>
      <c r="T83" s="141">
        <v>7</v>
      </c>
      <c r="U83" s="141">
        <v>8</v>
      </c>
      <c r="V83" s="141">
        <v>9</v>
      </c>
      <c r="W83" s="141">
        <v>10</v>
      </c>
      <c r="X83" s="141">
        <v>11</v>
      </c>
      <c r="Y83" s="142">
        <v>12</v>
      </c>
      <c r="Z83" s="143">
        <v>2020</v>
      </c>
      <c r="AA83" s="143">
        <v>2021</v>
      </c>
      <c r="AB83" s="144" t="s">
        <v>95</v>
      </c>
      <c r="AD83" s="76"/>
    </row>
    <row r="84" spans="1:30" ht="27.95" customHeight="1">
      <c r="A84" s="145" t="s">
        <v>1</v>
      </c>
      <c r="B84" s="146">
        <v>83.734999999999999</v>
      </c>
      <c r="C84" s="147">
        <v>85.524000000000001</v>
      </c>
      <c r="D84" s="147">
        <v>89.385000000000005</v>
      </c>
      <c r="E84" s="147">
        <v>90.69</v>
      </c>
      <c r="F84" s="147">
        <v>92.203999999999994</v>
      </c>
      <c r="G84" s="147">
        <v>96.081000000000003</v>
      </c>
      <c r="H84" s="147">
        <v>96.248999999999995</v>
      </c>
      <c r="I84" s="147">
        <v>97.287999999999997</v>
      </c>
      <c r="J84" s="147">
        <v>97.733999999999995</v>
      </c>
      <c r="K84" s="147">
        <v>96.137</v>
      </c>
      <c r="L84" s="147">
        <v>92.587000000000003</v>
      </c>
      <c r="M84" s="148">
        <v>88.784999999999997</v>
      </c>
      <c r="N84" s="146">
        <v>88.536000000000001</v>
      </c>
      <c r="O84" s="147">
        <v>91.403000000000006</v>
      </c>
      <c r="P84" s="147">
        <v>93.540999999999997</v>
      </c>
      <c r="Q84" s="147">
        <v>88.790999999999997</v>
      </c>
      <c r="R84" s="147">
        <v>88.625</v>
      </c>
      <c r="S84" s="147">
        <v>77.626999999999995</v>
      </c>
      <c r="T84" s="147">
        <v>76.206999999999994</v>
      </c>
      <c r="U84" s="147">
        <v>76.11</v>
      </c>
      <c r="V84" s="147">
        <v>74.540999999999997</v>
      </c>
      <c r="W84" s="147">
        <v>74.117000000000004</v>
      </c>
      <c r="X84" s="147">
        <v>75.125</v>
      </c>
      <c r="Y84" s="148">
        <v>76.045000000000002</v>
      </c>
      <c r="Z84" s="149">
        <v>91.905500000000004</v>
      </c>
      <c r="AA84" s="149">
        <v>82.253166666666672</v>
      </c>
      <c r="AB84" s="150">
        <v>-9.6523333333333312</v>
      </c>
      <c r="AD84" s="76"/>
    </row>
    <row r="85" spans="1:30" ht="27.95" customHeight="1">
      <c r="A85" s="151" t="s">
        <v>2</v>
      </c>
      <c r="B85" s="152">
        <v>60.83</v>
      </c>
      <c r="C85" s="153">
        <v>62.307000000000002</v>
      </c>
      <c r="D85" s="153">
        <v>63.328000000000003</v>
      </c>
      <c r="E85" s="153">
        <v>63.462000000000003</v>
      </c>
      <c r="F85" s="153">
        <v>64.540999999999997</v>
      </c>
      <c r="G85" s="153">
        <v>65.016999999999996</v>
      </c>
      <c r="H85" s="153">
        <v>64.933000000000007</v>
      </c>
      <c r="I85" s="153">
        <v>65.81</v>
      </c>
      <c r="J85" s="153">
        <v>65.078000000000003</v>
      </c>
      <c r="K85" s="153">
        <v>65.17</v>
      </c>
      <c r="L85" s="153">
        <v>60.874000000000002</v>
      </c>
      <c r="M85" s="154">
        <v>62.441000000000003</v>
      </c>
      <c r="N85" s="152">
        <v>64.801000000000002</v>
      </c>
      <c r="O85" s="153">
        <v>67.384</v>
      </c>
      <c r="P85" s="153">
        <v>64.075999999999993</v>
      </c>
      <c r="Q85" s="153">
        <v>61.564999999999998</v>
      </c>
      <c r="R85" s="153">
        <v>60.695</v>
      </c>
      <c r="S85" s="153">
        <v>58.204000000000001</v>
      </c>
      <c r="T85" s="153">
        <v>57.097999999999999</v>
      </c>
      <c r="U85" s="153">
        <v>57.73</v>
      </c>
      <c r="V85" s="153">
        <v>57.601999999999997</v>
      </c>
      <c r="W85" s="153">
        <v>57.283000000000001</v>
      </c>
      <c r="X85" s="153">
        <v>57.896999999999998</v>
      </c>
      <c r="Y85" s="154">
        <v>57.35</v>
      </c>
      <c r="Z85" s="149">
        <v>63.532041666666665</v>
      </c>
      <c r="AA85" s="149">
        <v>60.352541666666667</v>
      </c>
      <c r="AB85" s="155">
        <v>-3.1794999999999973</v>
      </c>
      <c r="AD85" s="76"/>
    </row>
    <row r="86" spans="1:30" ht="27.95" customHeight="1">
      <c r="A86" s="151" t="s">
        <v>3</v>
      </c>
      <c r="B86" s="152">
        <v>18.928999999999998</v>
      </c>
      <c r="C86" s="153">
        <v>19.058</v>
      </c>
      <c r="D86" s="153">
        <v>19.335000000000001</v>
      </c>
      <c r="E86" s="153">
        <v>19.942</v>
      </c>
      <c r="F86" s="153">
        <v>20.061</v>
      </c>
      <c r="G86" s="153">
        <v>20.675999999999998</v>
      </c>
      <c r="H86" s="153">
        <v>20.687000000000001</v>
      </c>
      <c r="I86" s="153">
        <v>20.917999999999999</v>
      </c>
      <c r="J86" s="153">
        <v>20.571999999999999</v>
      </c>
      <c r="K86" s="153">
        <v>20.268000000000001</v>
      </c>
      <c r="L86" s="153">
        <v>20.933</v>
      </c>
      <c r="M86" s="154">
        <v>20.279</v>
      </c>
      <c r="N86" s="152">
        <v>20.693000000000001</v>
      </c>
      <c r="O86" s="153">
        <v>21.106000000000002</v>
      </c>
      <c r="P86" s="153">
        <v>20.279</v>
      </c>
      <c r="Q86" s="153">
        <v>20.038</v>
      </c>
      <c r="R86" s="153">
        <v>19.646000000000001</v>
      </c>
      <c r="S86" s="153">
        <v>19.472999999999999</v>
      </c>
      <c r="T86" s="153">
        <v>19.187000000000001</v>
      </c>
      <c r="U86" s="153">
        <v>18.956</v>
      </c>
      <c r="V86" s="153">
        <v>18.815000000000001</v>
      </c>
      <c r="W86" s="153">
        <v>18.579999999999998</v>
      </c>
      <c r="X86" s="153">
        <v>17.687000000000001</v>
      </c>
      <c r="Y86" s="154">
        <v>17.315000000000001</v>
      </c>
      <c r="Z86" s="149">
        <v>20.068791666666669</v>
      </c>
      <c r="AA86" s="149">
        <v>19.438083333333331</v>
      </c>
      <c r="AB86" s="155">
        <v>-0.63070833333333809</v>
      </c>
      <c r="AD86" s="76"/>
    </row>
    <row r="87" spans="1:30" ht="27.95" customHeight="1">
      <c r="A87" s="151" t="s">
        <v>4</v>
      </c>
      <c r="B87" s="152">
        <v>28.14</v>
      </c>
      <c r="C87" s="153">
        <v>29.567</v>
      </c>
      <c r="D87" s="153">
        <v>31.367000000000001</v>
      </c>
      <c r="E87" s="153">
        <v>32.838999999999999</v>
      </c>
      <c r="F87" s="153">
        <v>31.689</v>
      </c>
      <c r="G87" s="153">
        <v>33.031999999999996</v>
      </c>
      <c r="H87" s="153">
        <v>32.375</v>
      </c>
      <c r="I87" s="153">
        <v>33.411000000000001</v>
      </c>
      <c r="J87" s="153">
        <v>32.015999999999998</v>
      </c>
      <c r="K87" s="153">
        <v>28.773</v>
      </c>
      <c r="L87" s="153">
        <v>30.757999999999999</v>
      </c>
      <c r="M87" s="154">
        <v>32.81</v>
      </c>
      <c r="N87" s="152">
        <v>34.648000000000003</v>
      </c>
      <c r="O87" s="153">
        <v>36.082999999999998</v>
      </c>
      <c r="P87" s="153">
        <v>33.497</v>
      </c>
      <c r="Q87" s="153">
        <v>28.486999999999998</v>
      </c>
      <c r="R87" s="153">
        <v>24.635000000000002</v>
      </c>
      <c r="S87" s="153">
        <v>23.271000000000001</v>
      </c>
      <c r="T87" s="153">
        <v>22.841999999999999</v>
      </c>
      <c r="U87" s="153">
        <v>22.622</v>
      </c>
      <c r="V87" s="153">
        <v>22.446000000000002</v>
      </c>
      <c r="W87" s="153">
        <v>22.012</v>
      </c>
      <c r="X87" s="153">
        <v>21.963000000000001</v>
      </c>
      <c r="Y87" s="154">
        <v>21.949000000000002</v>
      </c>
      <c r="Z87" s="149">
        <v>31.187833333333334</v>
      </c>
      <c r="AA87" s="149">
        <v>26.657125000000001</v>
      </c>
      <c r="AB87" s="155">
        <v>-4.5307083333333331</v>
      </c>
      <c r="AD87" s="76"/>
    </row>
    <row r="88" spans="1:30" ht="27.95" customHeight="1">
      <c r="A88" s="151" t="s">
        <v>5</v>
      </c>
      <c r="B88" s="152">
        <v>4.2569999999999997</v>
      </c>
      <c r="C88" s="153">
        <v>4.3609999999999998</v>
      </c>
      <c r="D88" s="153">
        <v>4.4539999999999997</v>
      </c>
      <c r="E88" s="153">
        <v>4.7140000000000004</v>
      </c>
      <c r="F88" s="153">
        <v>4.7480000000000002</v>
      </c>
      <c r="G88" s="153">
        <v>5.0430000000000001</v>
      </c>
      <c r="H88" s="153">
        <v>5.7329999999999997</v>
      </c>
      <c r="I88" s="153">
        <v>6.0209999999999999</v>
      </c>
      <c r="J88" s="153">
        <v>5.8079999999999998</v>
      </c>
      <c r="K88" s="153">
        <v>6.1669999999999998</v>
      </c>
      <c r="L88" s="153">
        <v>6.24</v>
      </c>
      <c r="M88" s="154">
        <v>5.8280000000000003</v>
      </c>
      <c r="N88" s="152">
        <v>6.2030000000000003</v>
      </c>
      <c r="O88" s="153">
        <v>6.3769999999999998</v>
      </c>
      <c r="P88" s="153">
        <v>6.8849999999999998</v>
      </c>
      <c r="Q88" s="153">
        <v>6.665</v>
      </c>
      <c r="R88" s="153">
        <v>6.5330000000000004</v>
      </c>
      <c r="S88" s="153">
        <v>6.3460000000000001</v>
      </c>
      <c r="T88" s="153">
        <v>6.3620000000000001</v>
      </c>
      <c r="U88" s="153">
        <v>6.39</v>
      </c>
      <c r="V88" s="153">
        <v>6.391</v>
      </c>
      <c r="W88" s="153">
        <v>5.6369999999999996</v>
      </c>
      <c r="X88" s="153">
        <v>5.6980000000000004</v>
      </c>
      <c r="Y88" s="154">
        <v>5.7690000000000001</v>
      </c>
      <c r="Z88" s="149">
        <v>5.2232500000000002</v>
      </c>
      <c r="AA88" s="149">
        <v>6.2737916666666669</v>
      </c>
      <c r="AB88" s="155">
        <v>1.0505416666666667</v>
      </c>
      <c r="AD88" s="76"/>
    </row>
    <row r="89" spans="1:30" ht="27.95" customHeight="1">
      <c r="A89" s="151" t="s">
        <v>6</v>
      </c>
      <c r="B89" s="152">
        <v>14.444000000000001</v>
      </c>
      <c r="C89" s="153">
        <v>15.208</v>
      </c>
      <c r="D89" s="153">
        <v>16.459</v>
      </c>
      <c r="E89" s="153">
        <v>16.192</v>
      </c>
      <c r="F89" s="153">
        <v>16.425999999999998</v>
      </c>
      <c r="G89" s="153">
        <v>15.638999999999999</v>
      </c>
      <c r="H89" s="153">
        <v>15.054</v>
      </c>
      <c r="I89" s="153">
        <v>15.276999999999999</v>
      </c>
      <c r="J89" s="153">
        <v>14.805999999999999</v>
      </c>
      <c r="K89" s="153">
        <v>14.848000000000001</v>
      </c>
      <c r="L89" s="153">
        <v>14.138999999999999</v>
      </c>
      <c r="M89" s="154">
        <v>14.294</v>
      </c>
      <c r="N89" s="152">
        <v>15.093</v>
      </c>
      <c r="O89" s="153">
        <v>15.753</v>
      </c>
      <c r="P89" s="153">
        <v>14.903</v>
      </c>
      <c r="Q89" s="153">
        <v>14.113</v>
      </c>
      <c r="R89" s="153">
        <v>13.858000000000001</v>
      </c>
      <c r="S89" s="153">
        <v>13.318</v>
      </c>
      <c r="T89" s="153">
        <v>12.885999999999999</v>
      </c>
      <c r="U89" s="153">
        <v>12.933999999999999</v>
      </c>
      <c r="V89" s="153">
        <v>13.191000000000001</v>
      </c>
      <c r="W89" s="153">
        <v>13.242000000000001</v>
      </c>
      <c r="X89" s="153">
        <v>12.967000000000001</v>
      </c>
      <c r="Y89" s="154">
        <v>12.7</v>
      </c>
      <c r="Z89" s="149">
        <v>15.215083333333334</v>
      </c>
      <c r="AA89" s="149">
        <v>13.812916666666666</v>
      </c>
      <c r="AB89" s="155">
        <v>-1.4021666666666679</v>
      </c>
      <c r="AD89" s="76"/>
    </row>
    <row r="90" spans="1:30" ht="27.95" customHeight="1">
      <c r="A90" s="151" t="s">
        <v>7</v>
      </c>
      <c r="B90" s="152">
        <v>10.295</v>
      </c>
      <c r="C90" s="153">
        <v>9.6549999999999994</v>
      </c>
      <c r="D90" s="153">
        <v>9.7230000000000008</v>
      </c>
      <c r="E90" s="153">
        <v>9.8670000000000009</v>
      </c>
      <c r="F90" s="153">
        <v>9.8930000000000007</v>
      </c>
      <c r="G90" s="153">
        <v>10.201000000000001</v>
      </c>
      <c r="H90" s="153">
        <v>10.477</v>
      </c>
      <c r="I90" s="153">
        <v>11.068</v>
      </c>
      <c r="J90" s="153">
        <v>10.61</v>
      </c>
      <c r="K90" s="153">
        <v>9.8030000000000008</v>
      </c>
      <c r="L90" s="153">
        <v>9.3249999999999993</v>
      </c>
      <c r="M90" s="154">
        <v>9.1430000000000007</v>
      </c>
      <c r="N90" s="152">
        <v>10.224</v>
      </c>
      <c r="O90" s="153">
        <v>10.497999999999999</v>
      </c>
      <c r="P90" s="153">
        <v>9.7330000000000005</v>
      </c>
      <c r="Q90" s="153">
        <v>9.2539999999999996</v>
      </c>
      <c r="R90" s="153">
        <v>9.0960000000000001</v>
      </c>
      <c r="S90" s="153">
        <v>8.49</v>
      </c>
      <c r="T90" s="153">
        <v>8.3350000000000009</v>
      </c>
      <c r="U90" s="153">
        <v>8.2769999999999992</v>
      </c>
      <c r="V90" s="153">
        <v>8.1859999999999999</v>
      </c>
      <c r="W90" s="153">
        <v>8.1769999999999996</v>
      </c>
      <c r="X90" s="153">
        <v>7.8179999999999996</v>
      </c>
      <c r="Y90" s="154">
        <v>7.8330000000000002</v>
      </c>
      <c r="Z90" s="149">
        <v>10.045500000000001</v>
      </c>
      <c r="AA90" s="149">
        <v>8.881333333333334</v>
      </c>
      <c r="AB90" s="155">
        <v>-1.1641666666666666</v>
      </c>
      <c r="AD90" s="76"/>
    </row>
    <row r="91" spans="1:30" ht="27.95" customHeight="1">
      <c r="A91" s="151" t="s">
        <v>8</v>
      </c>
      <c r="B91" s="152">
        <v>11.827</v>
      </c>
      <c r="C91" s="153">
        <v>11.82</v>
      </c>
      <c r="D91" s="153">
        <v>12.135999999999999</v>
      </c>
      <c r="E91" s="153">
        <v>12.587</v>
      </c>
      <c r="F91" s="153">
        <v>13.103999999999999</v>
      </c>
      <c r="G91" s="153">
        <v>13.207000000000001</v>
      </c>
      <c r="H91" s="153">
        <v>13.03</v>
      </c>
      <c r="I91" s="153">
        <v>12.997999999999999</v>
      </c>
      <c r="J91" s="153">
        <v>13.214</v>
      </c>
      <c r="K91" s="153">
        <v>12.718999999999999</v>
      </c>
      <c r="L91" s="153">
        <v>12.454000000000001</v>
      </c>
      <c r="M91" s="154">
        <v>12.228</v>
      </c>
      <c r="N91" s="152">
        <v>12.91</v>
      </c>
      <c r="O91" s="153">
        <v>13.069000000000001</v>
      </c>
      <c r="P91" s="153">
        <v>12.984999999999999</v>
      </c>
      <c r="Q91" s="153">
        <v>12.853</v>
      </c>
      <c r="R91" s="153">
        <v>12.79</v>
      </c>
      <c r="S91" s="153">
        <v>12.603999999999999</v>
      </c>
      <c r="T91" s="153">
        <v>12.538</v>
      </c>
      <c r="U91" s="153">
        <v>12.445</v>
      </c>
      <c r="V91" s="153">
        <v>12.428000000000001</v>
      </c>
      <c r="W91" s="153">
        <v>11.968</v>
      </c>
      <c r="X91" s="153">
        <v>11.877000000000001</v>
      </c>
      <c r="Y91" s="154">
        <v>11.582000000000001</v>
      </c>
      <c r="Z91" s="149">
        <v>12.583375</v>
      </c>
      <c r="AA91" s="149">
        <v>12.531000000000001</v>
      </c>
      <c r="AB91" s="155">
        <v>-5.2374999999999616E-2</v>
      </c>
      <c r="AD91" s="76"/>
    </row>
    <row r="92" spans="1:30" ht="27.95" customHeight="1">
      <c r="A92" s="151" t="s">
        <v>9</v>
      </c>
      <c r="B92" s="152">
        <v>21.431999999999999</v>
      </c>
      <c r="C92" s="153">
        <v>21.434000000000001</v>
      </c>
      <c r="D92" s="153">
        <v>19.609000000000002</v>
      </c>
      <c r="E92" s="153">
        <v>19.698</v>
      </c>
      <c r="F92" s="153">
        <v>19.146000000000001</v>
      </c>
      <c r="G92" s="153">
        <v>19.184999999999999</v>
      </c>
      <c r="H92" s="153">
        <v>20.178000000000001</v>
      </c>
      <c r="I92" s="153">
        <v>19.382000000000001</v>
      </c>
      <c r="J92" s="153">
        <v>17.763000000000002</v>
      </c>
      <c r="K92" s="153">
        <v>17.626999999999999</v>
      </c>
      <c r="L92" s="153">
        <v>17.440000000000001</v>
      </c>
      <c r="M92" s="154">
        <v>17.68</v>
      </c>
      <c r="N92" s="152">
        <v>18.370999999999999</v>
      </c>
      <c r="O92" s="153">
        <v>18.829000000000001</v>
      </c>
      <c r="P92" s="153">
        <v>18.77</v>
      </c>
      <c r="Q92" s="153">
        <v>18.687999999999999</v>
      </c>
      <c r="R92" s="153">
        <v>18.552</v>
      </c>
      <c r="S92" s="153">
        <v>18.375</v>
      </c>
      <c r="T92" s="153">
        <v>17.645</v>
      </c>
      <c r="U92" s="153">
        <v>17.442</v>
      </c>
      <c r="V92" s="153">
        <v>17.111999999999998</v>
      </c>
      <c r="W92" s="153">
        <v>16.375</v>
      </c>
      <c r="X92" s="153">
        <v>16.178999999999998</v>
      </c>
      <c r="Y92" s="154">
        <v>15.695</v>
      </c>
      <c r="Z92" s="149">
        <v>19.334624999999999</v>
      </c>
      <c r="AA92" s="149">
        <v>17.752124999999999</v>
      </c>
      <c r="AB92" s="155">
        <v>-1.5824999999999996</v>
      </c>
      <c r="AD92" s="76"/>
    </row>
    <row r="93" spans="1:30" ht="27.95" customHeight="1">
      <c r="A93" s="151" t="s">
        <v>10</v>
      </c>
      <c r="B93" s="152">
        <v>9.6780000000000008</v>
      </c>
      <c r="C93" s="153">
        <v>9.891</v>
      </c>
      <c r="D93" s="153">
        <v>9.9830000000000005</v>
      </c>
      <c r="E93" s="153">
        <v>10.33</v>
      </c>
      <c r="F93" s="153">
        <v>10.353</v>
      </c>
      <c r="G93" s="153">
        <v>11.284000000000001</v>
      </c>
      <c r="H93" s="153">
        <v>11.582000000000001</v>
      </c>
      <c r="I93" s="153">
        <v>11.73</v>
      </c>
      <c r="J93" s="153">
        <v>11.156000000000001</v>
      </c>
      <c r="K93" s="153">
        <v>11.218999999999999</v>
      </c>
      <c r="L93" s="153">
        <v>11.069000000000001</v>
      </c>
      <c r="M93" s="154">
        <v>10.712999999999999</v>
      </c>
      <c r="N93" s="152">
        <v>10.853999999999999</v>
      </c>
      <c r="O93" s="153">
        <v>11.148999999999999</v>
      </c>
      <c r="P93" s="153">
        <v>11.032999999999999</v>
      </c>
      <c r="Q93" s="153">
        <v>10.581</v>
      </c>
      <c r="R93" s="153">
        <v>10.641</v>
      </c>
      <c r="S93" s="153">
        <v>10.287000000000001</v>
      </c>
      <c r="T93" s="153">
        <v>9.8030000000000008</v>
      </c>
      <c r="U93" s="153">
        <v>9.4920000000000009</v>
      </c>
      <c r="V93" s="153">
        <v>9.4169999999999998</v>
      </c>
      <c r="W93" s="153">
        <v>9.1319999999999997</v>
      </c>
      <c r="X93" s="153">
        <v>9.1240000000000006</v>
      </c>
      <c r="Y93" s="154">
        <v>8.8650000000000002</v>
      </c>
      <c r="Z93" s="149">
        <v>10.704583333333334</v>
      </c>
      <c r="AA93" s="149">
        <v>10.108499999999999</v>
      </c>
      <c r="AB93" s="155">
        <v>-0.59608333333333441</v>
      </c>
      <c r="AD93" s="76"/>
    </row>
    <row r="94" spans="1:30" ht="27.95" customHeight="1">
      <c r="A94" s="151" t="s">
        <v>11</v>
      </c>
      <c r="B94" s="152">
        <v>30.736999999999998</v>
      </c>
      <c r="C94" s="153">
        <v>30.251999999999999</v>
      </c>
      <c r="D94" s="153">
        <v>30.937000000000001</v>
      </c>
      <c r="E94" s="153">
        <v>30.331</v>
      </c>
      <c r="F94" s="153">
        <v>29.858000000000001</v>
      </c>
      <c r="G94" s="153">
        <v>30.552</v>
      </c>
      <c r="H94" s="153">
        <v>31.791</v>
      </c>
      <c r="I94" s="153">
        <v>32.491999999999997</v>
      </c>
      <c r="J94" s="153">
        <v>32.320999999999998</v>
      </c>
      <c r="K94" s="153">
        <v>33.003999999999998</v>
      </c>
      <c r="L94" s="153">
        <v>32.630000000000003</v>
      </c>
      <c r="M94" s="154">
        <v>33.075000000000003</v>
      </c>
      <c r="N94" s="152">
        <v>33.173000000000002</v>
      </c>
      <c r="O94" s="153">
        <v>34.956000000000003</v>
      </c>
      <c r="P94" s="153">
        <v>35.575000000000003</v>
      </c>
      <c r="Q94" s="153">
        <v>35.463000000000001</v>
      </c>
      <c r="R94" s="153">
        <v>34.942999999999998</v>
      </c>
      <c r="S94" s="153">
        <v>35.390999999999998</v>
      </c>
      <c r="T94" s="153">
        <v>34.802999999999997</v>
      </c>
      <c r="U94" s="153">
        <v>34.42</v>
      </c>
      <c r="V94" s="153">
        <v>31.199000000000002</v>
      </c>
      <c r="W94" s="153">
        <v>27.039000000000001</v>
      </c>
      <c r="X94" s="153">
        <v>23.940999999999999</v>
      </c>
      <c r="Y94" s="154">
        <v>23.776</v>
      </c>
      <c r="Z94" s="149">
        <v>31.339708333333331</v>
      </c>
      <c r="AA94" s="149">
        <v>32.444041666666671</v>
      </c>
      <c r="AB94" s="155">
        <v>1.1043333333333401</v>
      </c>
      <c r="AD94" s="76"/>
    </row>
    <row r="95" spans="1:30" ht="27.95" customHeight="1">
      <c r="A95" s="151" t="s">
        <v>12</v>
      </c>
      <c r="B95" s="152">
        <v>7.2290000000000001</v>
      </c>
      <c r="C95" s="153">
        <v>7.3819999999999997</v>
      </c>
      <c r="D95" s="153">
        <v>7.4489999999999998</v>
      </c>
      <c r="E95" s="153">
        <v>7.9290000000000003</v>
      </c>
      <c r="F95" s="153">
        <v>8.8339999999999996</v>
      </c>
      <c r="G95" s="153">
        <v>9.0489999999999995</v>
      </c>
      <c r="H95" s="153">
        <v>9.1829999999999998</v>
      </c>
      <c r="I95" s="153">
        <v>9.2789999999999999</v>
      </c>
      <c r="J95" s="153">
        <v>9.3949999999999996</v>
      </c>
      <c r="K95" s="153">
        <v>9.5449999999999999</v>
      </c>
      <c r="L95" s="153">
        <v>9.4710000000000001</v>
      </c>
      <c r="M95" s="154">
        <v>9.1289999999999996</v>
      </c>
      <c r="N95" s="152">
        <v>9.2669999999999995</v>
      </c>
      <c r="O95" s="153">
        <v>9.3360000000000003</v>
      </c>
      <c r="P95" s="153">
        <v>10.308</v>
      </c>
      <c r="Q95" s="153">
        <v>10.1</v>
      </c>
      <c r="R95" s="153">
        <v>10.048</v>
      </c>
      <c r="S95" s="153">
        <v>9.73</v>
      </c>
      <c r="T95" s="153">
        <v>9.7530000000000001</v>
      </c>
      <c r="U95" s="153">
        <v>9.5259999999999998</v>
      </c>
      <c r="V95" s="153">
        <v>9.0459999999999994</v>
      </c>
      <c r="W95" s="153">
        <v>8.8290000000000006</v>
      </c>
      <c r="X95" s="153">
        <v>8.1560000000000006</v>
      </c>
      <c r="Y95" s="154">
        <v>7.5730000000000004</v>
      </c>
      <c r="Z95" s="149">
        <v>8.5725833333333341</v>
      </c>
      <c r="AA95" s="149">
        <v>9.3708333333333336</v>
      </c>
      <c r="AB95" s="155">
        <v>0.79824999999999946</v>
      </c>
      <c r="AD95" s="76"/>
    </row>
    <row r="96" spans="1:30" ht="27.95" customHeight="1">
      <c r="A96" s="151" t="s">
        <v>13</v>
      </c>
      <c r="B96" s="152">
        <v>10.618</v>
      </c>
      <c r="C96" s="153">
        <v>11.177</v>
      </c>
      <c r="D96" s="153">
        <v>11.333</v>
      </c>
      <c r="E96" s="153">
        <v>11.574</v>
      </c>
      <c r="F96" s="153">
        <v>12.042999999999999</v>
      </c>
      <c r="G96" s="153">
        <v>12.536</v>
      </c>
      <c r="H96" s="153">
        <v>13.051</v>
      </c>
      <c r="I96" s="153">
        <v>13.369</v>
      </c>
      <c r="J96" s="153">
        <v>13.221</v>
      </c>
      <c r="K96" s="153">
        <v>13.367000000000001</v>
      </c>
      <c r="L96" s="153">
        <v>13.564</v>
      </c>
      <c r="M96" s="154">
        <v>13.804</v>
      </c>
      <c r="N96" s="152">
        <v>13.484</v>
      </c>
      <c r="O96" s="153">
        <v>13.71</v>
      </c>
      <c r="P96" s="153">
        <v>13.496</v>
      </c>
      <c r="Q96" s="153">
        <v>12.837</v>
      </c>
      <c r="R96" s="153">
        <v>12.551</v>
      </c>
      <c r="S96" s="153">
        <v>12.321999999999999</v>
      </c>
      <c r="T96" s="153">
        <v>11.779</v>
      </c>
      <c r="U96" s="153">
        <v>11.651999999999999</v>
      </c>
      <c r="V96" s="153">
        <v>11.721</v>
      </c>
      <c r="W96" s="153">
        <v>11.29</v>
      </c>
      <c r="X96" s="153">
        <v>10.462</v>
      </c>
      <c r="Y96" s="154">
        <v>9.9410000000000007</v>
      </c>
      <c r="Z96" s="149">
        <v>12.346541666666665</v>
      </c>
      <c r="AA96" s="149">
        <v>12.264708333333333</v>
      </c>
      <c r="AB96" s="155">
        <v>-8.1833333333332092E-2</v>
      </c>
      <c r="AD96" s="76"/>
    </row>
    <row r="97" spans="1:30" ht="27.95" customHeight="1" thickBot="1">
      <c r="A97" s="156" t="s">
        <v>14</v>
      </c>
      <c r="B97" s="157">
        <v>13.273999999999999</v>
      </c>
      <c r="C97" s="158">
        <v>13.099</v>
      </c>
      <c r="D97" s="158">
        <v>13.364000000000001</v>
      </c>
      <c r="E97" s="158">
        <v>13.252000000000001</v>
      </c>
      <c r="F97" s="158">
        <v>13.704000000000001</v>
      </c>
      <c r="G97" s="158">
        <v>14.11</v>
      </c>
      <c r="H97" s="158">
        <v>13.829000000000001</v>
      </c>
      <c r="I97" s="158">
        <v>14.071</v>
      </c>
      <c r="J97" s="158">
        <v>14.217000000000001</v>
      </c>
      <c r="K97" s="158">
        <v>13.807</v>
      </c>
      <c r="L97" s="158">
        <v>13.356</v>
      </c>
      <c r="M97" s="159">
        <v>12.939</v>
      </c>
      <c r="N97" s="157">
        <v>13.423</v>
      </c>
      <c r="O97" s="158">
        <v>14.263999999999999</v>
      </c>
      <c r="P97" s="158">
        <v>15.087</v>
      </c>
      <c r="Q97" s="158">
        <v>14.914999999999999</v>
      </c>
      <c r="R97" s="158">
        <v>14.718</v>
      </c>
      <c r="S97" s="158">
        <v>13.97</v>
      </c>
      <c r="T97" s="158">
        <v>14.012</v>
      </c>
      <c r="U97" s="158">
        <v>14.331</v>
      </c>
      <c r="V97" s="158">
        <v>14.003</v>
      </c>
      <c r="W97" s="158">
        <v>13.679</v>
      </c>
      <c r="X97" s="158">
        <v>13.076000000000001</v>
      </c>
      <c r="Y97" s="159">
        <v>12.254</v>
      </c>
      <c r="Z97" s="149">
        <v>13.605666666666666</v>
      </c>
      <c r="AA97" s="149">
        <v>14.006208333333333</v>
      </c>
      <c r="AB97" s="155">
        <v>0.40054166666666724</v>
      </c>
      <c r="AD97" s="76"/>
    </row>
    <row r="98" spans="1:30" ht="27.95" customHeight="1" thickBot="1">
      <c r="A98" s="156" t="s">
        <v>15</v>
      </c>
      <c r="B98" s="585">
        <v>325.42500000000001</v>
      </c>
      <c r="C98" s="586">
        <v>330.73500000000001</v>
      </c>
      <c r="D98" s="586">
        <v>338.86200000000002</v>
      </c>
      <c r="E98" s="586">
        <v>343.40699999999998</v>
      </c>
      <c r="F98" s="586">
        <v>346.60399999999998</v>
      </c>
      <c r="G98" s="586">
        <v>355.61200000000002</v>
      </c>
      <c r="H98" s="586">
        <v>358.15199999999999</v>
      </c>
      <c r="I98" s="586">
        <v>363.11399999999998</v>
      </c>
      <c r="J98" s="586">
        <v>357.911</v>
      </c>
      <c r="K98" s="586">
        <v>352.45400000000001</v>
      </c>
      <c r="L98" s="586">
        <v>344.84</v>
      </c>
      <c r="M98" s="587">
        <v>343.14800000000002</v>
      </c>
      <c r="N98" s="585">
        <v>351.68</v>
      </c>
      <c r="O98" s="586">
        <v>363.91699999999997</v>
      </c>
      <c r="P98" s="586">
        <v>360.16800000000001</v>
      </c>
      <c r="Q98" s="586">
        <v>344.35</v>
      </c>
      <c r="R98" s="586">
        <v>337.33100000000002</v>
      </c>
      <c r="S98" s="586">
        <v>319.40800000000002</v>
      </c>
      <c r="T98" s="586">
        <v>313.25</v>
      </c>
      <c r="U98" s="586">
        <v>312.327</v>
      </c>
      <c r="V98" s="586">
        <v>306.09800000000001</v>
      </c>
      <c r="W98" s="586">
        <v>297.36</v>
      </c>
      <c r="X98" s="586">
        <v>291.97000000000003</v>
      </c>
      <c r="Y98" s="587">
        <v>288.64699999999999</v>
      </c>
      <c r="Z98" s="588">
        <v>345.66508333333331</v>
      </c>
      <c r="AA98" s="588">
        <v>326.14637499999998</v>
      </c>
      <c r="AB98" s="589">
        <v>-19.518708333333336</v>
      </c>
      <c r="AD98" s="76"/>
    </row>
    <row r="99" spans="1:30" ht="21" customHeight="1">
      <c r="A99" s="165" t="s">
        <v>506</v>
      </c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</row>
    <row r="100" spans="1:30" ht="90" customHeight="1">
      <c r="A100" s="79"/>
    </row>
  </sheetData>
  <mergeCells count="25">
    <mergeCell ref="A43:A44"/>
    <mergeCell ref="B43:M43"/>
    <mergeCell ref="N43:Y43"/>
    <mergeCell ref="Z43:AB43"/>
    <mergeCell ref="A1:AB1"/>
    <mergeCell ref="A2:A3"/>
    <mergeCell ref="B2:M2"/>
    <mergeCell ref="N2:Y2"/>
    <mergeCell ref="Z2:AB2"/>
    <mergeCell ref="A22:AB22"/>
    <mergeCell ref="A23:A24"/>
    <mergeCell ref="B23:M23"/>
    <mergeCell ref="N23:Y23"/>
    <mergeCell ref="Z23:AB23"/>
    <mergeCell ref="A42:AB42"/>
    <mergeCell ref="A82:A83"/>
    <mergeCell ref="B82:M82"/>
    <mergeCell ref="N82:Y82"/>
    <mergeCell ref="Z82:AB82"/>
    <mergeCell ref="A62:AB62"/>
    <mergeCell ref="A63:A64"/>
    <mergeCell ref="B63:M63"/>
    <mergeCell ref="N63:Y63"/>
    <mergeCell ref="Z63:AB63"/>
    <mergeCell ref="A81:AB81"/>
  </mergeCells>
  <printOptions horizontalCentered="1"/>
  <pageMargins left="0" right="0" top="0.59055118110236227" bottom="0" header="0.31496062992125984" footer="0.31496062992125984"/>
  <pageSetup paperSize="9" scale="39" fitToHeight="3" orientation="landscape" r:id="rId1"/>
  <headerFooter>
    <oddHeader>&amp;R&amp;14Příloha č. 3a</oddHeader>
  </headerFooter>
  <rowBreaks count="2" manualBreakCount="2">
    <brk id="41" max="27" man="1"/>
    <brk id="80" max="2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84A2-D603-42DC-8642-18AD29FDC0AE}">
  <sheetPr>
    <pageSetUpPr fitToPage="1"/>
  </sheetPr>
  <dimension ref="A1:AB17"/>
  <sheetViews>
    <sheetView view="pageBreakPreview" zoomScale="60" zoomScaleNormal="70" workbookViewId="0">
      <selection sqref="A1:AB1"/>
    </sheetView>
  </sheetViews>
  <sheetFormatPr defaultRowHeight="15"/>
  <cols>
    <col min="1" max="1" width="29.5703125" style="80" customWidth="1"/>
    <col min="2" max="27" width="9.42578125" style="80" customWidth="1"/>
    <col min="28" max="28" width="10.7109375" style="80" customWidth="1"/>
    <col min="29" max="16384" width="9.140625" style="80"/>
  </cols>
  <sheetData>
    <row r="1" spans="1:28" ht="45.75" customHeight="1" thickBot="1">
      <c r="A1" s="637" t="s">
        <v>25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637"/>
      <c r="U1" s="637"/>
      <c r="V1" s="637"/>
      <c r="W1" s="637"/>
      <c r="X1" s="637"/>
      <c r="Y1" s="637"/>
      <c r="Z1" s="637"/>
      <c r="AA1" s="637"/>
      <c r="AB1" s="637"/>
    </row>
    <row r="2" spans="1:28" ht="29.25" customHeight="1" thickBot="1">
      <c r="A2" s="638"/>
      <c r="B2" s="640">
        <v>2021</v>
      </c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2"/>
      <c r="N2" s="640">
        <v>2022</v>
      </c>
      <c r="O2" s="641"/>
      <c r="P2" s="641"/>
      <c r="Q2" s="641"/>
      <c r="R2" s="641"/>
      <c r="S2" s="641"/>
      <c r="T2" s="641"/>
      <c r="U2" s="641"/>
      <c r="V2" s="641"/>
      <c r="W2" s="641"/>
      <c r="X2" s="641"/>
      <c r="Y2" s="642"/>
      <c r="Z2" s="643" t="s">
        <v>507</v>
      </c>
      <c r="AA2" s="644"/>
      <c r="AB2" s="645"/>
    </row>
    <row r="3" spans="1:28" ht="29.25" customHeight="1" thickBot="1">
      <c r="A3" s="639"/>
      <c r="B3" s="169">
        <v>1</v>
      </c>
      <c r="C3" s="170">
        <v>2</v>
      </c>
      <c r="D3" s="170">
        <v>3</v>
      </c>
      <c r="E3" s="170">
        <v>4</v>
      </c>
      <c r="F3" s="170">
        <v>5</v>
      </c>
      <c r="G3" s="170">
        <v>6</v>
      </c>
      <c r="H3" s="170">
        <v>7</v>
      </c>
      <c r="I3" s="170">
        <v>8</v>
      </c>
      <c r="J3" s="170">
        <v>9</v>
      </c>
      <c r="K3" s="170">
        <v>10</v>
      </c>
      <c r="L3" s="170">
        <v>11</v>
      </c>
      <c r="M3" s="171">
        <v>12</v>
      </c>
      <c r="N3" s="169">
        <v>1</v>
      </c>
      <c r="O3" s="170">
        <v>2</v>
      </c>
      <c r="P3" s="170">
        <v>3</v>
      </c>
      <c r="Q3" s="170">
        <v>4</v>
      </c>
      <c r="R3" s="170">
        <v>5</v>
      </c>
      <c r="S3" s="170">
        <v>6</v>
      </c>
      <c r="T3" s="170">
        <v>7</v>
      </c>
      <c r="U3" s="170">
        <v>8</v>
      </c>
      <c r="V3" s="170">
        <v>9</v>
      </c>
      <c r="W3" s="170">
        <v>10</v>
      </c>
      <c r="X3" s="170">
        <v>11</v>
      </c>
      <c r="Y3" s="171">
        <v>12</v>
      </c>
      <c r="Z3" s="172">
        <v>2020</v>
      </c>
      <c r="AA3" s="172">
        <v>2021</v>
      </c>
      <c r="AB3" s="173" t="s">
        <v>95</v>
      </c>
    </row>
    <row r="4" spans="1:28" ht="29.25" customHeight="1">
      <c r="A4" s="174" t="s">
        <v>18</v>
      </c>
      <c r="B4" s="175">
        <v>308.85899999999998</v>
      </c>
      <c r="C4" s="176">
        <v>311.46300000000002</v>
      </c>
      <c r="D4" s="176">
        <v>306.61599999999999</v>
      </c>
      <c r="E4" s="176">
        <v>297.87599999999998</v>
      </c>
      <c r="F4" s="176">
        <v>285.822</v>
      </c>
      <c r="G4" s="176">
        <v>273.30200000000002</v>
      </c>
      <c r="H4" s="176">
        <v>272.178</v>
      </c>
      <c r="I4" s="176">
        <v>267.88900000000001</v>
      </c>
      <c r="J4" s="176">
        <v>262.142</v>
      </c>
      <c r="K4" s="176">
        <v>251.68899999999999</v>
      </c>
      <c r="L4" s="176">
        <v>245.54900000000001</v>
      </c>
      <c r="M4" s="177">
        <v>258.173</v>
      </c>
      <c r="N4" s="175">
        <v>267.07600000000002</v>
      </c>
      <c r="O4" s="176">
        <v>263.43299999999999</v>
      </c>
      <c r="P4" s="176">
        <v>252.87299999999999</v>
      </c>
      <c r="Q4" s="176">
        <v>243.65799999999999</v>
      </c>
      <c r="R4" s="176">
        <v>235.46799999999999</v>
      </c>
      <c r="S4" s="176">
        <v>231.309</v>
      </c>
      <c r="T4" s="176">
        <v>240.70599999999999</v>
      </c>
      <c r="U4" s="176">
        <v>251.75299999999999</v>
      </c>
      <c r="V4" s="176">
        <v>256.38</v>
      </c>
      <c r="W4" s="176">
        <v>255.792</v>
      </c>
      <c r="X4" s="176">
        <v>257.18700000000001</v>
      </c>
      <c r="Y4" s="177">
        <v>271.803</v>
      </c>
      <c r="Z4" s="178">
        <v>279.87166666666667</v>
      </c>
      <c r="AA4" s="178">
        <v>251.71858333333336</v>
      </c>
      <c r="AB4" s="179">
        <v>-28.153083333333313</v>
      </c>
    </row>
    <row r="5" spans="1:28" ht="29.25" customHeight="1">
      <c r="A5" s="174" t="s">
        <v>19</v>
      </c>
      <c r="B5" s="180">
        <v>152.68</v>
      </c>
      <c r="C5" s="181">
        <v>154.125</v>
      </c>
      <c r="D5" s="181">
        <v>154.44</v>
      </c>
      <c r="E5" s="181">
        <v>152.798</v>
      </c>
      <c r="F5" s="181">
        <v>148.245</v>
      </c>
      <c r="G5" s="181">
        <v>142.733</v>
      </c>
      <c r="H5" s="181">
        <v>144.834</v>
      </c>
      <c r="I5" s="181">
        <v>143.875</v>
      </c>
      <c r="J5" s="181">
        <v>138.886</v>
      </c>
      <c r="K5" s="181">
        <v>133.14699999999999</v>
      </c>
      <c r="L5" s="181">
        <v>129.41200000000001</v>
      </c>
      <c r="M5" s="182">
        <v>132.54300000000001</v>
      </c>
      <c r="N5" s="180">
        <v>135.727</v>
      </c>
      <c r="O5" s="181">
        <v>134.166</v>
      </c>
      <c r="P5" s="181">
        <v>131.166</v>
      </c>
      <c r="Q5" s="181">
        <v>128.71299999999999</v>
      </c>
      <c r="R5" s="181">
        <v>126.217</v>
      </c>
      <c r="S5" s="181">
        <v>125.535</v>
      </c>
      <c r="T5" s="181">
        <v>133.166</v>
      </c>
      <c r="U5" s="181">
        <v>142.24199999999999</v>
      </c>
      <c r="V5" s="181">
        <v>143.35900000000001</v>
      </c>
      <c r="W5" s="181">
        <v>142.589</v>
      </c>
      <c r="X5" s="181">
        <v>141.904</v>
      </c>
      <c r="Y5" s="182">
        <v>145.46799999999999</v>
      </c>
      <c r="Z5" s="183">
        <v>144.54666666666665</v>
      </c>
      <c r="AA5" s="183">
        <v>135.31579166666666</v>
      </c>
      <c r="AB5" s="184">
        <v>-9.2308749999999975</v>
      </c>
    </row>
    <row r="6" spans="1:28" ht="29.25" customHeight="1">
      <c r="A6" s="174" t="s">
        <v>20</v>
      </c>
      <c r="B6" s="180">
        <v>156.17899999999997</v>
      </c>
      <c r="C6" s="181">
        <v>157.33800000000002</v>
      </c>
      <c r="D6" s="181">
        <v>152.17599999999999</v>
      </c>
      <c r="E6" s="181">
        <v>145.07799999999997</v>
      </c>
      <c r="F6" s="181">
        <v>137.577</v>
      </c>
      <c r="G6" s="181">
        <v>130.56900000000002</v>
      </c>
      <c r="H6" s="181">
        <v>127.34399999999999</v>
      </c>
      <c r="I6" s="181">
        <v>124.01400000000001</v>
      </c>
      <c r="J6" s="181">
        <v>123.256</v>
      </c>
      <c r="K6" s="181">
        <v>118.542</v>
      </c>
      <c r="L6" s="181">
        <v>116.137</v>
      </c>
      <c r="M6" s="182">
        <v>125.63</v>
      </c>
      <c r="N6" s="180">
        <v>131.34900000000002</v>
      </c>
      <c r="O6" s="181">
        <v>129.267</v>
      </c>
      <c r="P6" s="181">
        <v>121.70699999999999</v>
      </c>
      <c r="Q6" s="181">
        <v>114.94499999999999</v>
      </c>
      <c r="R6" s="181">
        <v>109.25099999999999</v>
      </c>
      <c r="S6" s="181">
        <v>105.774</v>
      </c>
      <c r="T6" s="181">
        <v>107.53999999999999</v>
      </c>
      <c r="U6" s="181">
        <v>109.511</v>
      </c>
      <c r="V6" s="181">
        <v>113.02099999999999</v>
      </c>
      <c r="W6" s="181">
        <v>113.203</v>
      </c>
      <c r="X6" s="181">
        <v>115.28300000000002</v>
      </c>
      <c r="Y6" s="182">
        <v>126.33500000000001</v>
      </c>
      <c r="Z6" s="183">
        <v>135.32500000000002</v>
      </c>
      <c r="AA6" s="183">
        <v>116.4027916666667</v>
      </c>
      <c r="AB6" s="184">
        <v>-18.922208333333316</v>
      </c>
    </row>
    <row r="7" spans="1:28" ht="29.25" customHeight="1">
      <c r="A7" s="174" t="s">
        <v>21</v>
      </c>
      <c r="B7" s="180">
        <v>107.85599999999999</v>
      </c>
      <c r="C7" s="181">
        <v>105.715</v>
      </c>
      <c r="D7" s="181">
        <v>96.783000000000001</v>
      </c>
      <c r="E7" s="181">
        <v>88.021000000000001</v>
      </c>
      <c r="F7" s="181">
        <v>81.147000000000006</v>
      </c>
      <c r="G7" s="181">
        <v>75.233999999999995</v>
      </c>
      <c r="H7" s="181">
        <v>78.39</v>
      </c>
      <c r="I7" s="181">
        <v>78.888000000000005</v>
      </c>
      <c r="J7" s="181">
        <v>74.956999999999994</v>
      </c>
      <c r="K7" s="181">
        <v>72.686000000000007</v>
      </c>
      <c r="L7" s="181">
        <v>73.462999999999994</v>
      </c>
      <c r="M7" s="182">
        <v>82.281000000000006</v>
      </c>
      <c r="N7" s="180">
        <v>88.608000000000004</v>
      </c>
      <c r="O7" s="181">
        <v>88.608000000000004</v>
      </c>
      <c r="P7" s="181">
        <v>81.831999999999994</v>
      </c>
      <c r="Q7" s="181">
        <v>75.335999999999999</v>
      </c>
      <c r="R7" s="181">
        <v>72.448999999999998</v>
      </c>
      <c r="S7" s="181">
        <v>70.769000000000005</v>
      </c>
      <c r="T7" s="181">
        <v>76.835999999999999</v>
      </c>
      <c r="U7" s="181">
        <v>78.959999999999994</v>
      </c>
      <c r="V7" s="181">
        <v>74.566000000000003</v>
      </c>
      <c r="W7" s="181">
        <v>74.138999999999996</v>
      </c>
      <c r="X7" s="181">
        <v>76.444999999999993</v>
      </c>
      <c r="Y7" s="182">
        <v>84.326999999999998</v>
      </c>
      <c r="Z7" s="183">
        <v>85.25566666666667</v>
      </c>
      <c r="AA7" s="183">
        <v>78.60541666666667</v>
      </c>
      <c r="AB7" s="184">
        <v>-6.6502499999999998</v>
      </c>
    </row>
    <row r="8" spans="1:28" ht="29.25" customHeight="1">
      <c r="A8" s="174" t="s">
        <v>22</v>
      </c>
      <c r="B8" s="180">
        <v>29.898</v>
      </c>
      <c r="C8" s="181">
        <v>29.919</v>
      </c>
      <c r="D8" s="181">
        <v>37.473999999999997</v>
      </c>
      <c r="E8" s="181">
        <v>37.389000000000003</v>
      </c>
      <c r="F8" s="181">
        <v>40.613</v>
      </c>
      <c r="G8" s="181">
        <v>40.982999999999997</v>
      </c>
      <c r="H8" s="181">
        <v>32.594999999999999</v>
      </c>
      <c r="I8" s="181">
        <v>34.14</v>
      </c>
      <c r="J8" s="181">
        <v>48.682000000000002</v>
      </c>
      <c r="K8" s="181">
        <v>40.649000000000001</v>
      </c>
      <c r="L8" s="181">
        <v>37.984999999999999</v>
      </c>
      <c r="M8" s="182">
        <v>25.632999999999999</v>
      </c>
      <c r="N8" s="180">
        <v>29.898</v>
      </c>
      <c r="O8" s="181">
        <v>29.919</v>
      </c>
      <c r="P8" s="181">
        <v>37.473999999999997</v>
      </c>
      <c r="Q8" s="181">
        <v>37.389000000000003</v>
      </c>
      <c r="R8" s="181">
        <v>40.613</v>
      </c>
      <c r="S8" s="181">
        <v>40.982999999999997</v>
      </c>
      <c r="T8" s="181">
        <v>32.594999999999999</v>
      </c>
      <c r="U8" s="181">
        <v>34.14</v>
      </c>
      <c r="V8" s="181">
        <v>48.682000000000002</v>
      </c>
      <c r="W8" s="181">
        <v>40.649000000000001</v>
      </c>
      <c r="X8" s="181">
        <v>37.984999999999999</v>
      </c>
      <c r="Y8" s="182">
        <v>25.632999999999999</v>
      </c>
      <c r="Z8" s="183">
        <v>36.33</v>
      </c>
      <c r="AA8" s="183">
        <v>35.767833333333336</v>
      </c>
      <c r="AB8" s="184">
        <v>-0.56216666666666271</v>
      </c>
    </row>
    <row r="9" spans="1:28" ht="29.25" customHeight="1">
      <c r="A9" s="174" t="s">
        <v>23</v>
      </c>
      <c r="B9" s="180">
        <v>22.870999999999999</v>
      </c>
      <c r="C9" s="181">
        <v>23.161999999999999</v>
      </c>
      <c r="D9" s="181">
        <v>29.565000000000001</v>
      </c>
      <c r="E9" s="181">
        <v>29.582999999999998</v>
      </c>
      <c r="F9" s="181">
        <v>30.552</v>
      </c>
      <c r="G9" s="181">
        <v>28.524999999999999</v>
      </c>
      <c r="H9" s="181">
        <v>20.597000000000001</v>
      </c>
      <c r="I9" s="181">
        <v>21.248999999999999</v>
      </c>
      <c r="J9" s="181">
        <v>33.520000000000003</v>
      </c>
      <c r="K9" s="181">
        <v>27.288</v>
      </c>
      <c r="L9" s="181">
        <v>24.277999999999999</v>
      </c>
      <c r="M9" s="182">
        <v>14.573</v>
      </c>
      <c r="N9" s="180">
        <v>22.870999999999999</v>
      </c>
      <c r="O9" s="181">
        <v>23.161999999999999</v>
      </c>
      <c r="P9" s="181">
        <v>29.565000000000001</v>
      </c>
      <c r="Q9" s="181">
        <v>29.582999999999998</v>
      </c>
      <c r="R9" s="181">
        <v>30.552</v>
      </c>
      <c r="S9" s="181">
        <v>28.524999999999999</v>
      </c>
      <c r="T9" s="181">
        <v>20.597000000000001</v>
      </c>
      <c r="U9" s="181">
        <v>21.248999999999999</v>
      </c>
      <c r="V9" s="181">
        <v>33.520000000000003</v>
      </c>
      <c r="W9" s="181">
        <v>27.288</v>
      </c>
      <c r="X9" s="181">
        <v>24.277999999999999</v>
      </c>
      <c r="Y9" s="182">
        <v>14.573</v>
      </c>
      <c r="Z9" s="183">
        <v>25.480250000000002</v>
      </c>
      <c r="AA9" s="183">
        <v>23.461333333333332</v>
      </c>
      <c r="AB9" s="184">
        <v>-2.0189166666666694</v>
      </c>
    </row>
    <row r="10" spans="1:28" ht="29.25" customHeight="1">
      <c r="A10" s="174" t="s">
        <v>62</v>
      </c>
      <c r="B10" s="180">
        <v>7.1029999999999998</v>
      </c>
      <c r="C10" s="181">
        <v>7.5060000000000002</v>
      </c>
      <c r="D10" s="181">
        <v>9.1999999999999993</v>
      </c>
      <c r="E10" s="181">
        <v>10.151999999999999</v>
      </c>
      <c r="F10" s="181">
        <v>11.334</v>
      </c>
      <c r="G10" s="181">
        <v>10.459</v>
      </c>
      <c r="H10" s="181">
        <v>7.6660000000000004</v>
      </c>
      <c r="I10" s="181">
        <v>7.4489999999999998</v>
      </c>
      <c r="J10" s="181">
        <v>11.852</v>
      </c>
      <c r="K10" s="181">
        <v>9.7829999999999995</v>
      </c>
      <c r="L10" s="181">
        <v>8.8740000000000006</v>
      </c>
      <c r="M10" s="182">
        <v>5.3010000000000002</v>
      </c>
      <c r="N10" s="180">
        <v>7.1029999999999998</v>
      </c>
      <c r="O10" s="181">
        <v>7.5060000000000002</v>
      </c>
      <c r="P10" s="181">
        <v>9.1999999999999993</v>
      </c>
      <c r="Q10" s="181">
        <v>10.151999999999999</v>
      </c>
      <c r="R10" s="181">
        <v>11.334</v>
      </c>
      <c r="S10" s="181">
        <v>10.459</v>
      </c>
      <c r="T10" s="181">
        <v>7.6660000000000004</v>
      </c>
      <c r="U10" s="181">
        <v>7.4489999999999998</v>
      </c>
      <c r="V10" s="181">
        <v>11.852</v>
      </c>
      <c r="W10" s="181">
        <v>9.7829999999999995</v>
      </c>
      <c r="X10" s="181">
        <v>8.8740000000000006</v>
      </c>
      <c r="Y10" s="182">
        <v>5.3010000000000002</v>
      </c>
      <c r="Z10" s="183">
        <v>8.8899166666666662</v>
      </c>
      <c r="AA10" s="183">
        <v>9.2620000000000005</v>
      </c>
      <c r="AB10" s="184">
        <v>0.37208333333333421</v>
      </c>
    </row>
    <row r="11" spans="1:28" ht="29.25" customHeight="1">
      <c r="A11" s="174" t="s">
        <v>24</v>
      </c>
      <c r="B11" s="180">
        <v>46.78</v>
      </c>
      <c r="C11" s="181">
        <v>32.523000000000003</v>
      </c>
      <c r="D11" s="181">
        <v>32.627000000000002</v>
      </c>
      <c r="E11" s="181">
        <v>28.649000000000001</v>
      </c>
      <c r="F11" s="181">
        <v>28.559000000000001</v>
      </c>
      <c r="G11" s="181">
        <v>28.463000000000001</v>
      </c>
      <c r="H11" s="181">
        <v>31.471</v>
      </c>
      <c r="I11" s="181">
        <v>29.850999999999999</v>
      </c>
      <c r="J11" s="181">
        <v>42.935000000000002</v>
      </c>
      <c r="K11" s="181">
        <v>30.196000000000002</v>
      </c>
      <c r="L11" s="181">
        <v>31.844999999999999</v>
      </c>
      <c r="M11" s="182">
        <v>38.256999999999998</v>
      </c>
      <c r="N11" s="180">
        <v>46.78</v>
      </c>
      <c r="O11" s="181">
        <v>32.523000000000003</v>
      </c>
      <c r="P11" s="181">
        <v>32.627000000000002</v>
      </c>
      <c r="Q11" s="181">
        <v>28.649000000000001</v>
      </c>
      <c r="R11" s="181">
        <v>28.559000000000001</v>
      </c>
      <c r="S11" s="181">
        <v>28.463000000000001</v>
      </c>
      <c r="T11" s="181">
        <v>31.471</v>
      </c>
      <c r="U11" s="181">
        <v>29.850999999999999</v>
      </c>
      <c r="V11" s="181">
        <v>42.935000000000002</v>
      </c>
      <c r="W11" s="181">
        <v>30.196000000000002</v>
      </c>
      <c r="X11" s="181">
        <v>31.844999999999999</v>
      </c>
      <c r="Y11" s="182">
        <v>38.256999999999998</v>
      </c>
      <c r="Z11" s="183">
        <v>33.512999999999998</v>
      </c>
      <c r="AA11" s="183">
        <v>36.903666666666666</v>
      </c>
      <c r="AB11" s="184">
        <v>3.390666666666668</v>
      </c>
    </row>
    <row r="12" spans="1:28" ht="29.25" customHeight="1">
      <c r="A12" s="185" t="s">
        <v>117</v>
      </c>
      <c r="B12" s="186">
        <v>325.42500000000001</v>
      </c>
      <c r="C12" s="187">
        <v>330.73500000000001</v>
      </c>
      <c r="D12" s="187">
        <v>338.86200000000002</v>
      </c>
      <c r="E12" s="187">
        <v>343.40699999999998</v>
      </c>
      <c r="F12" s="187">
        <v>346.60399999999998</v>
      </c>
      <c r="G12" s="187">
        <v>355.61200000000002</v>
      </c>
      <c r="H12" s="187">
        <v>358.15199999999999</v>
      </c>
      <c r="I12" s="187">
        <v>363.11399999999998</v>
      </c>
      <c r="J12" s="187">
        <v>357.911</v>
      </c>
      <c r="K12" s="187">
        <v>352.45400000000001</v>
      </c>
      <c r="L12" s="187">
        <v>344.84</v>
      </c>
      <c r="M12" s="188">
        <v>343.14800000000002</v>
      </c>
      <c r="N12" s="186">
        <v>351.68</v>
      </c>
      <c r="O12" s="187">
        <v>363.91699999999997</v>
      </c>
      <c r="P12" s="187">
        <v>360.16800000000001</v>
      </c>
      <c r="Q12" s="187">
        <v>344.35</v>
      </c>
      <c r="R12" s="187">
        <v>337.33100000000002</v>
      </c>
      <c r="S12" s="187">
        <v>319.40800000000002</v>
      </c>
      <c r="T12" s="187">
        <v>313.25</v>
      </c>
      <c r="U12" s="187">
        <v>312.327</v>
      </c>
      <c r="V12" s="187">
        <v>306.09800000000001</v>
      </c>
      <c r="W12" s="187">
        <v>297.36</v>
      </c>
      <c r="X12" s="187">
        <v>291.97000000000003</v>
      </c>
      <c r="Y12" s="188">
        <v>288.64699999999999</v>
      </c>
      <c r="Z12" s="189">
        <v>345.66508333333331</v>
      </c>
      <c r="AA12" s="189">
        <v>326.14637499999998</v>
      </c>
      <c r="AB12" s="190">
        <v>-19.518708333333336</v>
      </c>
    </row>
    <row r="13" spans="1:28" ht="29.25" customHeight="1" thickBot="1">
      <c r="A13" s="191" t="s">
        <v>508</v>
      </c>
      <c r="B13" s="192">
        <v>0.94909426135054165</v>
      </c>
      <c r="C13" s="193">
        <v>0.94172978366365823</v>
      </c>
      <c r="D13" s="193">
        <v>0.90484031847772839</v>
      </c>
      <c r="E13" s="193">
        <v>0.86741388498196015</v>
      </c>
      <c r="F13" s="193">
        <v>0.824635607205918</v>
      </c>
      <c r="G13" s="193">
        <v>0.76853986929574925</v>
      </c>
      <c r="H13" s="193">
        <v>0.7599510822220733</v>
      </c>
      <c r="I13" s="193">
        <v>0.73775453438864924</v>
      </c>
      <c r="J13" s="193">
        <v>0.73242230610403147</v>
      </c>
      <c r="K13" s="193">
        <v>0.71410453562734433</v>
      </c>
      <c r="L13" s="193">
        <v>0.71206646560723819</v>
      </c>
      <c r="M13" s="194">
        <v>0.7523663259001947</v>
      </c>
      <c r="N13" s="192">
        <v>0.75942902638762511</v>
      </c>
      <c r="O13" s="193">
        <v>0.7238820939939602</v>
      </c>
      <c r="P13" s="193">
        <v>0.70209735456786837</v>
      </c>
      <c r="Q13" s="193">
        <v>0.70758820967039349</v>
      </c>
      <c r="R13" s="193">
        <v>0.69803249627220743</v>
      </c>
      <c r="S13" s="193">
        <v>0.72418035866352748</v>
      </c>
      <c r="T13" s="193">
        <v>0.76841500399042295</v>
      </c>
      <c r="U13" s="193">
        <v>0.80605583250887691</v>
      </c>
      <c r="V13" s="193">
        <v>0.83757489431489263</v>
      </c>
      <c r="W13" s="193">
        <v>0.86020984665052458</v>
      </c>
      <c r="X13" s="193">
        <v>0.88086789738671778</v>
      </c>
      <c r="Y13" s="194">
        <v>0.94164498505094463</v>
      </c>
      <c r="Z13" s="195">
        <v>0.8096613750159416</v>
      </c>
      <c r="AA13" s="195">
        <v>0.77179635472978458</v>
      </c>
      <c r="AB13" s="196">
        <v>-3.7865020286157014E-2</v>
      </c>
    </row>
    <row r="14" spans="1:28" ht="21" customHeight="1">
      <c r="A14" s="197" t="s">
        <v>509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</row>
    <row r="15" spans="1:28" ht="17.25">
      <c r="A15" s="199" t="s">
        <v>510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</row>
    <row r="17" spans="27:27">
      <c r="AA17" s="81"/>
    </row>
  </sheetData>
  <mergeCells count="5">
    <mergeCell ref="A1:AB1"/>
    <mergeCell ref="A2:A3"/>
    <mergeCell ref="B2:M2"/>
    <mergeCell ref="N2:Y2"/>
    <mergeCell ref="Z2:AB2"/>
  </mergeCells>
  <printOptions horizontalCentered="1"/>
  <pageMargins left="0" right="0" top="0.78740157480314965" bottom="0" header="0.51181102362204722" footer="0.31496062992125984"/>
  <pageSetup paperSize="9" scale="50" orientation="landscape" r:id="rId1"/>
  <headerFooter>
    <oddHeader>&amp;RPříloha č. 3b</oddHeader>
  </headerFooter>
  <rowBreaks count="2" manualBreakCount="2">
    <brk id="2" max="16383" man="1"/>
    <brk id="18" max="16383" man="1"/>
  </rowBreaks>
  <colBreaks count="1" manualBreakCount="1">
    <brk id="2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F135-39B1-4E9E-9905-2E15F15DA211}">
  <sheetPr>
    <pageSetUpPr fitToPage="1"/>
  </sheetPr>
  <dimension ref="A1:Y33"/>
  <sheetViews>
    <sheetView view="pageBreakPreview" zoomScale="55" zoomScaleNormal="80" zoomScaleSheetLayoutView="55" workbookViewId="0">
      <selection sqref="A1:Y1"/>
    </sheetView>
  </sheetViews>
  <sheetFormatPr defaultColWidth="9.140625" defaultRowHeight="15"/>
  <cols>
    <col min="1" max="1" width="18.7109375" style="591" customWidth="1"/>
    <col min="2" max="7" width="8.7109375" style="591" customWidth="1"/>
    <col min="8" max="13" width="9.140625" style="591"/>
    <col min="14" max="25" width="8.42578125" style="591" customWidth="1"/>
    <col min="26" max="16384" width="9.140625" style="591"/>
  </cols>
  <sheetData>
    <row r="1" spans="1:25" ht="43.5" customHeight="1" thickBot="1">
      <c r="A1" s="646" t="s">
        <v>466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46"/>
      <c r="T1" s="646"/>
      <c r="U1" s="646"/>
      <c r="V1" s="646"/>
      <c r="W1" s="646"/>
      <c r="X1" s="646"/>
      <c r="Y1" s="646"/>
    </row>
    <row r="2" spans="1:25" s="594" customFormat="1" ht="48" customHeight="1">
      <c r="A2" s="592"/>
      <c r="B2" s="593" t="s">
        <v>442</v>
      </c>
      <c r="C2" s="593" t="s">
        <v>443</v>
      </c>
      <c r="D2" s="593" t="s">
        <v>444</v>
      </c>
      <c r="E2" s="593" t="s">
        <v>445</v>
      </c>
      <c r="F2" s="593" t="s">
        <v>446</v>
      </c>
      <c r="G2" s="593" t="s">
        <v>447</v>
      </c>
      <c r="H2" s="593" t="s">
        <v>448</v>
      </c>
      <c r="I2" s="593" t="s">
        <v>449</v>
      </c>
      <c r="J2" s="593" t="s">
        <v>450</v>
      </c>
      <c r="K2" s="593" t="s">
        <v>451</v>
      </c>
      <c r="L2" s="593" t="s">
        <v>452</v>
      </c>
      <c r="M2" s="593" t="s">
        <v>453</v>
      </c>
      <c r="N2" s="593" t="s">
        <v>454</v>
      </c>
      <c r="O2" s="593" t="s">
        <v>455</v>
      </c>
      <c r="P2" s="593" t="s">
        <v>456</v>
      </c>
      <c r="Q2" s="593" t="s">
        <v>457</v>
      </c>
      <c r="R2" s="593" t="s">
        <v>458</v>
      </c>
      <c r="S2" s="593" t="s">
        <v>459</v>
      </c>
      <c r="T2" s="593" t="s">
        <v>460</v>
      </c>
      <c r="U2" s="593" t="s">
        <v>461</v>
      </c>
      <c r="V2" s="593" t="s">
        <v>462</v>
      </c>
      <c r="W2" s="593" t="s">
        <v>463</v>
      </c>
      <c r="X2" s="593" t="s">
        <v>464</v>
      </c>
      <c r="Y2" s="593" t="s">
        <v>465</v>
      </c>
    </row>
    <row r="3" spans="1:25" s="594" customFormat="1" ht="26.25" customHeight="1">
      <c r="A3" s="82" t="s">
        <v>329</v>
      </c>
      <c r="B3" s="83">
        <v>3.4</v>
      </c>
      <c r="C3" s="83">
        <v>3.3</v>
      </c>
      <c r="D3" s="83">
        <v>3.4</v>
      </c>
      <c r="E3" s="83">
        <v>3.3</v>
      </c>
      <c r="F3" s="83">
        <v>3</v>
      </c>
      <c r="G3" s="83">
        <v>2.7</v>
      </c>
      <c r="H3" s="83">
        <v>2.7</v>
      </c>
      <c r="I3" s="83">
        <v>2.9</v>
      </c>
      <c r="J3" s="83">
        <v>2.5</v>
      </c>
      <c r="K3" s="83">
        <v>2.4</v>
      </c>
      <c r="L3" s="83">
        <v>2</v>
      </c>
      <c r="M3" s="84">
        <v>2.1</v>
      </c>
      <c r="N3" s="83">
        <v>2.5</v>
      </c>
      <c r="O3" s="83">
        <v>2.7</v>
      </c>
      <c r="P3" s="83">
        <v>2.2999999999999998</v>
      </c>
      <c r="Q3" s="83">
        <v>2.4</v>
      </c>
      <c r="R3" s="83">
        <v>2.4</v>
      </c>
      <c r="S3" s="83">
        <v>2.4</v>
      </c>
      <c r="T3" s="83">
        <v>2.2999999999999998</v>
      </c>
      <c r="U3" s="83">
        <v>2.6</v>
      </c>
      <c r="V3" s="83">
        <v>2.2000000000000002</v>
      </c>
      <c r="W3" s="83">
        <v>2.1</v>
      </c>
      <c r="X3" s="83">
        <v>2.7</v>
      </c>
      <c r="Y3" s="83">
        <v>2.2000000000000002</v>
      </c>
    </row>
    <row r="4" spans="1:25" s="594" customFormat="1" ht="26.25" customHeight="1">
      <c r="A4" s="85" t="s">
        <v>529</v>
      </c>
      <c r="B4" s="86">
        <v>4.0999999999999996</v>
      </c>
      <c r="C4" s="86">
        <v>4.2</v>
      </c>
      <c r="D4" s="86">
        <v>4</v>
      </c>
      <c r="E4" s="86">
        <v>3.9</v>
      </c>
      <c r="F4" s="86">
        <v>3.7</v>
      </c>
      <c r="G4" s="86">
        <v>3.6</v>
      </c>
      <c r="H4" s="86">
        <v>3.4</v>
      </c>
      <c r="I4" s="86">
        <v>3.4</v>
      </c>
      <c r="J4" s="86">
        <v>3.3</v>
      </c>
      <c r="K4" s="86">
        <v>3.1</v>
      </c>
      <c r="L4" s="86">
        <v>3.2</v>
      </c>
      <c r="M4" s="87">
        <v>3</v>
      </c>
      <c r="N4" s="86">
        <v>3.3</v>
      </c>
      <c r="O4" s="86">
        <v>3.2</v>
      </c>
      <c r="P4" s="86">
        <v>3</v>
      </c>
      <c r="Q4" s="86">
        <v>3.2</v>
      </c>
      <c r="R4" s="86">
        <v>2.9</v>
      </c>
      <c r="S4" s="86">
        <v>2.9</v>
      </c>
      <c r="T4" s="86">
        <v>3.4</v>
      </c>
      <c r="U4" s="86">
        <v>3.1</v>
      </c>
      <c r="V4" s="86">
        <v>2.9</v>
      </c>
      <c r="W4" s="86">
        <v>2.9</v>
      </c>
      <c r="X4" s="86">
        <v>2.8</v>
      </c>
      <c r="Y4" s="87">
        <v>2.8</v>
      </c>
    </row>
    <row r="5" spans="1:25" s="594" customFormat="1" ht="26.25" customHeight="1">
      <c r="A5" s="85" t="s">
        <v>157</v>
      </c>
      <c r="B5" s="86">
        <v>3.9</v>
      </c>
      <c r="C5" s="86">
        <v>4.0999999999999996</v>
      </c>
      <c r="D5" s="86">
        <v>4.0999999999999996</v>
      </c>
      <c r="E5" s="86">
        <v>3.8</v>
      </c>
      <c r="F5" s="86">
        <v>3.5</v>
      </c>
      <c r="G5" s="86">
        <v>3.3</v>
      </c>
      <c r="H5" s="86">
        <v>3.1</v>
      </c>
      <c r="I5" s="86">
        <v>3</v>
      </c>
      <c r="J5" s="86">
        <v>3</v>
      </c>
      <c r="K5" s="86">
        <v>2.9</v>
      </c>
      <c r="L5" s="86">
        <v>2.9</v>
      </c>
      <c r="M5" s="87">
        <v>2.9</v>
      </c>
      <c r="N5" s="86">
        <v>3.2</v>
      </c>
      <c r="O5" s="86">
        <v>3.2</v>
      </c>
      <c r="P5" s="86">
        <v>3</v>
      </c>
      <c r="Q5" s="86">
        <v>2.7</v>
      </c>
      <c r="R5" s="86">
        <v>2.6</v>
      </c>
      <c r="S5" s="86">
        <v>2.6</v>
      </c>
      <c r="T5" s="86">
        <v>2.8</v>
      </c>
      <c r="U5" s="86">
        <v>2.9</v>
      </c>
      <c r="V5" s="86">
        <v>3</v>
      </c>
      <c r="W5" s="86">
        <v>2.9</v>
      </c>
      <c r="X5" s="86">
        <v>2.9</v>
      </c>
      <c r="Y5" s="87">
        <v>2.9</v>
      </c>
    </row>
    <row r="6" spans="1:25" s="594" customFormat="1" ht="26.25" customHeight="1">
      <c r="A6" s="85" t="s">
        <v>121</v>
      </c>
      <c r="B6" s="86">
        <v>4</v>
      </c>
      <c r="C6" s="86">
        <v>3.9</v>
      </c>
      <c r="D6" s="86">
        <v>3.7</v>
      </c>
      <c r="E6" s="86">
        <v>3.4</v>
      </c>
      <c r="F6" s="86">
        <v>3.4</v>
      </c>
      <c r="G6" s="86">
        <v>3.4</v>
      </c>
      <c r="H6" s="86">
        <v>3.3</v>
      </c>
      <c r="I6" s="86">
        <v>3.4</v>
      </c>
      <c r="J6" s="86">
        <v>3.3</v>
      </c>
      <c r="K6" s="86">
        <v>3.1</v>
      </c>
      <c r="L6" s="86">
        <v>3</v>
      </c>
      <c r="M6" s="87">
        <v>3</v>
      </c>
      <c r="N6" s="86">
        <v>2.9</v>
      </c>
      <c r="O6" s="86">
        <v>3</v>
      </c>
      <c r="P6" s="86">
        <v>2.9</v>
      </c>
      <c r="Q6" s="86">
        <v>2.9</v>
      </c>
      <c r="R6" s="86">
        <v>3</v>
      </c>
      <c r="S6" s="86">
        <v>2.9</v>
      </c>
      <c r="T6" s="86">
        <v>2.9</v>
      </c>
      <c r="U6" s="86">
        <v>2.9</v>
      </c>
      <c r="V6" s="86">
        <v>3</v>
      </c>
      <c r="W6" s="86">
        <v>3.1</v>
      </c>
      <c r="X6" s="86">
        <v>3.2</v>
      </c>
      <c r="Y6" s="87">
        <v>3.2</v>
      </c>
    </row>
    <row r="7" spans="1:25" s="594" customFormat="1" ht="26.25" customHeight="1">
      <c r="A7" s="85" t="s">
        <v>155</v>
      </c>
      <c r="B7" s="86">
        <v>4.9000000000000004</v>
      </c>
      <c r="C7" s="86">
        <v>4.9000000000000004</v>
      </c>
      <c r="D7" s="86">
        <v>4.7</v>
      </c>
      <c r="E7" s="86">
        <v>4.5</v>
      </c>
      <c r="F7" s="86">
        <v>4.3</v>
      </c>
      <c r="G7" s="86">
        <v>4.2</v>
      </c>
      <c r="H7" s="86">
        <v>3.8</v>
      </c>
      <c r="I7" s="86">
        <v>4</v>
      </c>
      <c r="J7" s="86">
        <v>4.2</v>
      </c>
      <c r="K7" s="86">
        <v>4</v>
      </c>
      <c r="L7" s="86">
        <v>3.6</v>
      </c>
      <c r="M7" s="87">
        <v>3.6</v>
      </c>
      <c r="N7" s="86">
        <v>3.8</v>
      </c>
      <c r="O7" s="86">
        <v>3.7</v>
      </c>
      <c r="P7" s="86">
        <v>3.5</v>
      </c>
      <c r="Q7" s="86">
        <v>3.3</v>
      </c>
      <c r="R7" s="86">
        <v>3.2</v>
      </c>
      <c r="S7" s="86">
        <v>3.5</v>
      </c>
      <c r="T7" s="86">
        <v>3.4</v>
      </c>
      <c r="U7" s="86">
        <v>3.7</v>
      </c>
      <c r="V7" s="86">
        <v>3.9</v>
      </c>
      <c r="W7" s="86">
        <v>3.7</v>
      </c>
      <c r="X7" s="86">
        <v>3.5</v>
      </c>
      <c r="Y7" s="87">
        <v>3.3</v>
      </c>
    </row>
    <row r="8" spans="1:25" s="594" customFormat="1" ht="26.25" customHeight="1">
      <c r="A8" s="85" t="s">
        <v>175</v>
      </c>
      <c r="B8" s="86">
        <v>5</v>
      </c>
      <c r="C8" s="86">
        <v>4.5</v>
      </c>
      <c r="D8" s="86">
        <v>4</v>
      </c>
      <c r="E8" s="86">
        <v>4.4000000000000004</v>
      </c>
      <c r="F8" s="86">
        <v>3.9</v>
      </c>
      <c r="G8" s="86">
        <v>4</v>
      </c>
      <c r="H8" s="86">
        <v>4.3</v>
      </c>
      <c r="I8" s="86">
        <v>4.0999999999999996</v>
      </c>
      <c r="J8" s="86">
        <v>3.3</v>
      </c>
      <c r="K8" s="86">
        <v>4</v>
      </c>
      <c r="L8" s="86">
        <v>3.6</v>
      </c>
      <c r="M8" s="87">
        <v>3.5</v>
      </c>
      <c r="N8" s="86">
        <v>4.0999999999999996</v>
      </c>
      <c r="O8" s="86">
        <v>3.6</v>
      </c>
      <c r="P8" s="86">
        <v>3.4</v>
      </c>
      <c r="Q8" s="86">
        <v>3.5</v>
      </c>
      <c r="R8" s="86">
        <v>3.3</v>
      </c>
      <c r="S8" s="86">
        <v>2.9</v>
      </c>
      <c r="T8" s="86">
        <v>3.6</v>
      </c>
      <c r="U8" s="86">
        <v>3.6</v>
      </c>
      <c r="V8" s="86">
        <v>3.7</v>
      </c>
      <c r="W8" s="86">
        <v>3.4</v>
      </c>
      <c r="X8" s="86">
        <v>4.2</v>
      </c>
      <c r="Y8" s="87">
        <v>4</v>
      </c>
    </row>
    <row r="9" spans="1:25" s="594" customFormat="1" ht="26.25" customHeight="1">
      <c r="A9" s="85" t="s">
        <v>161</v>
      </c>
      <c r="B9" s="86">
        <v>6</v>
      </c>
      <c r="C9" s="86">
        <v>5.8</v>
      </c>
      <c r="D9" s="86">
        <v>5.2</v>
      </c>
      <c r="E9" s="86">
        <v>4.5999999999999996</v>
      </c>
      <c r="F9" s="86">
        <v>4.3</v>
      </c>
      <c r="G9" s="86">
        <v>4.2</v>
      </c>
      <c r="H9" s="86">
        <v>4.5</v>
      </c>
      <c r="I9" s="86">
        <v>4.5999999999999996</v>
      </c>
      <c r="J9" s="86">
        <v>4.5</v>
      </c>
      <c r="K9" s="86">
        <v>4.7</v>
      </c>
      <c r="L9" s="86">
        <v>4.5</v>
      </c>
      <c r="M9" s="87">
        <v>4.4000000000000004</v>
      </c>
      <c r="N9" s="86">
        <v>4.5</v>
      </c>
      <c r="O9" s="86">
        <v>4.3</v>
      </c>
      <c r="P9" s="86">
        <v>4.2</v>
      </c>
      <c r="Q9" s="86">
        <v>4.3</v>
      </c>
      <c r="R9" s="86">
        <v>4.3</v>
      </c>
      <c r="S9" s="86">
        <v>4.2</v>
      </c>
      <c r="T9" s="86">
        <v>4.0999999999999996</v>
      </c>
      <c r="U9" s="86">
        <v>4.0999999999999996</v>
      </c>
      <c r="V9" s="86">
        <v>3.9</v>
      </c>
      <c r="W9" s="86">
        <v>4.0999999999999996</v>
      </c>
      <c r="X9" s="86">
        <v>4</v>
      </c>
      <c r="Y9" s="87">
        <v>4</v>
      </c>
    </row>
    <row r="10" spans="1:25" s="594" customFormat="1" ht="26.25" customHeight="1">
      <c r="A10" s="85" t="s">
        <v>162</v>
      </c>
      <c r="B10" s="86">
        <v>6.4</v>
      </c>
      <c r="C10" s="86">
        <v>6.3</v>
      </c>
      <c r="D10" s="86">
        <v>6.2</v>
      </c>
      <c r="E10" s="86">
        <v>6</v>
      </c>
      <c r="F10" s="86">
        <v>5.7</v>
      </c>
      <c r="G10" s="86">
        <v>5.2</v>
      </c>
      <c r="H10" s="86">
        <v>4.8</v>
      </c>
      <c r="I10" s="86">
        <v>4.5999999999999996</v>
      </c>
      <c r="J10" s="86">
        <v>4.4000000000000004</v>
      </c>
      <c r="K10" s="86">
        <v>4.4000000000000004</v>
      </c>
      <c r="L10" s="86">
        <v>4.5999999999999996</v>
      </c>
      <c r="M10" s="87">
        <v>4.5999999999999996</v>
      </c>
      <c r="N10" s="86">
        <v>4.9000000000000004</v>
      </c>
      <c r="O10" s="86">
        <v>4.9000000000000004</v>
      </c>
      <c r="P10" s="86">
        <v>4.9000000000000004</v>
      </c>
      <c r="Q10" s="86">
        <v>4.9000000000000004</v>
      </c>
      <c r="R10" s="86">
        <v>4.8</v>
      </c>
      <c r="S10" s="86">
        <v>4.3</v>
      </c>
      <c r="T10" s="86">
        <v>3.9</v>
      </c>
      <c r="U10" s="86">
        <v>3.6</v>
      </c>
      <c r="V10" s="86">
        <v>3.5</v>
      </c>
      <c r="W10" s="86">
        <v>3.6</v>
      </c>
      <c r="X10" s="86">
        <v>3.8</v>
      </c>
      <c r="Y10" s="87">
        <v>4.0999999999999996</v>
      </c>
    </row>
    <row r="11" spans="1:25" s="594" customFormat="1" ht="26.25" customHeight="1">
      <c r="A11" s="85" t="s">
        <v>165</v>
      </c>
      <c r="B11" s="86">
        <v>6.6</v>
      </c>
      <c r="C11" s="86">
        <v>7.2</v>
      </c>
      <c r="D11" s="86">
        <v>7.6</v>
      </c>
      <c r="E11" s="86">
        <v>7.7</v>
      </c>
      <c r="F11" s="86">
        <v>7.4</v>
      </c>
      <c r="G11" s="86">
        <v>6.9</v>
      </c>
      <c r="H11" s="86">
        <v>6.4</v>
      </c>
      <c r="I11" s="86">
        <v>5.8</v>
      </c>
      <c r="J11" s="86">
        <v>5</v>
      </c>
      <c r="K11" s="86">
        <v>4.9000000000000004</v>
      </c>
      <c r="L11" s="86">
        <v>4.8</v>
      </c>
      <c r="M11" s="87">
        <v>4.9000000000000004</v>
      </c>
      <c r="N11" s="86">
        <v>4.8</v>
      </c>
      <c r="O11" s="86">
        <v>4.7</v>
      </c>
      <c r="P11" s="86">
        <v>5</v>
      </c>
      <c r="Q11" s="86">
        <v>4.5999999999999996</v>
      </c>
      <c r="R11" s="86">
        <v>4.4000000000000004</v>
      </c>
      <c r="S11" s="86">
        <v>4.5</v>
      </c>
      <c r="T11" s="86">
        <v>4.5999999999999996</v>
      </c>
      <c r="U11" s="86">
        <v>4.5999999999999996</v>
      </c>
      <c r="V11" s="86">
        <v>4.0999999999999996</v>
      </c>
      <c r="W11" s="86">
        <v>4.2</v>
      </c>
      <c r="X11" s="86">
        <v>4.2</v>
      </c>
      <c r="Y11" s="87">
        <v>4.3</v>
      </c>
    </row>
    <row r="12" spans="1:25" s="594" customFormat="1" ht="26.25" customHeight="1">
      <c r="A12" s="85" t="s">
        <v>153</v>
      </c>
      <c r="B12" s="86">
        <v>6.3</v>
      </c>
      <c r="C12" s="86">
        <v>6.4</v>
      </c>
      <c r="D12" s="86">
        <v>6.5</v>
      </c>
      <c r="E12" s="86">
        <v>5</v>
      </c>
      <c r="F12" s="86">
        <v>4.8</v>
      </c>
      <c r="G12" s="86">
        <v>4.4000000000000004</v>
      </c>
      <c r="H12" s="86">
        <v>4.2</v>
      </c>
      <c r="I12" s="86">
        <v>5.6</v>
      </c>
      <c r="J12" s="86">
        <v>4.8</v>
      </c>
      <c r="K12" s="86">
        <v>4.8</v>
      </c>
      <c r="L12" s="86">
        <v>4.0999999999999996</v>
      </c>
      <c r="M12" s="87">
        <v>4.3</v>
      </c>
      <c r="N12" s="86">
        <v>5.0999999999999996</v>
      </c>
      <c r="O12" s="86">
        <v>4.7</v>
      </c>
      <c r="P12" s="86">
        <v>4</v>
      </c>
      <c r="Q12" s="86">
        <v>4</v>
      </c>
      <c r="R12" s="86">
        <v>3.9</v>
      </c>
      <c r="S12" s="86">
        <v>3.9</v>
      </c>
      <c r="T12" s="86">
        <v>4.7</v>
      </c>
      <c r="U12" s="86">
        <v>4.9000000000000004</v>
      </c>
      <c r="V12" s="86">
        <v>4.5</v>
      </c>
      <c r="W12" s="86">
        <v>4.5</v>
      </c>
      <c r="X12" s="86">
        <v>4.8</v>
      </c>
      <c r="Y12" s="87">
        <v>4.5999999999999996</v>
      </c>
    </row>
    <row r="13" spans="1:25" s="594" customFormat="1" ht="26.25" customHeight="1">
      <c r="A13" s="85" t="s">
        <v>154</v>
      </c>
      <c r="B13" s="86">
        <v>8.4</v>
      </c>
      <c r="C13" s="86">
        <v>8.1999999999999993</v>
      </c>
      <c r="D13" s="86">
        <v>7.3</v>
      </c>
      <c r="E13" s="86">
        <v>7.3</v>
      </c>
      <c r="F13" s="86">
        <v>6.5</v>
      </c>
      <c r="G13" s="86">
        <v>5.8</v>
      </c>
      <c r="H13" s="86">
        <v>5.6</v>
      </c>
      <c r="I13" s="86">
        <v>5.6</v>
      </c>
      <c r="J13" s="86">
        <v>4.5999999999999996</v>
      </c>
      <c r="K13" s="86">
        <v>5.5</v>
      </c>
      <c r="L13" s="86">
        <v>4.9000000000000004</v>
      </c>
      <c r="M13" s="87">
        <v>4.7</v>
      </c>
      <c r="N13" s="86">
        <v>5.3</v>
      </c>
      <c r="O13" s="86">
        <v>5.7</v>
      </c>
      <c r="P13" s="86">
        <v>4.8</v>
      </c>
      <c r="Q13" s="86">
        <v>4.4000000000000004</v>
      </c>
      <c r="R13" s="86">
        <v>4.4000000000000004</v>
      </c>
      <c r="S13" s="86">
        <v>4</v>
      </c>
      <c r="T13" s="86">
        <v>4.3</v>
      </c>
      <c r="U13" s="86">
        <v>4.9000000000000004</v>
      </c>
      <c r="V13" s="86">
        <v>4.9000000000000004</v>
      </c>
      <c r="W13" s="86">
        <v>4.2</v>
      </c>
      <c r="X13" s="86">
        <v>5.4</v>
      </c>
      <c r="Y13" s="87">
        <v>4.8</v>
      </c>
    </row>
    <row r="14" spans="1:25" s="594" customFormat="1" ht="26.25" customHeight="1">
      <c r="A14" s="85" t="s">
        <v>152</v>
      </c>
      <c r="B14" s="86">
        <v>6.7</v>
      </c>
      <c r="C14" s="86">
        <v>6.6</v>
      </c>
      <c r="D14" s="86">
        <v>6.2</v>
      </c>
      <c r="E14" s="86">
        <v>5.8</v>
      </c>
      <c r="F14" s="86">
        <v>5.4</v>
      </c>
      <c r="G14" s="86">
        <v>5</v>
      </c>
      <c r="H14" s="86">
        <v>5.0999999999999996</v>
      </c>
      <c r="I14" s="86">
        <v>4.9000000000000004</v>
      </c>
      <c r="J14" s="86">
        <v>4.8</v>
      </c>
      <c r="K14" s="86">
        <v>4.8</v>
      </c>
      <c r="L14" s="86">
        <v>4.7</v>
      </c>
      <c r="M14" s="87">
        <v>5.0999999999999996</v>
      </c>
      <c r="N14" s="86">
        <v>4.7</v>
      </c>
      <c r="O14" s="86">
        <v>4.7</v>
      </c>
      <c r="P14" s="86">
        <v>4.5</v>
      </c>
      <c r="Q14" s="86">
        <v>4.3</v>
      </c>
      <c r="R14" s="86">
        <v>4.0999999999999996</v>
      </c>
      <c r="S14" s="86">
        <v>4</v>
      </c>
      <c r="T14" s="86">
        <v>4.2</v>
      </c>
      <c r="U14" s="86">
        <v>4.3</v>
      </c>
      <c r="V14" s="86">
        <v>4.4000000000000004</v>
      </c>
      <c r="W14" s="86">
        <v>4.5999999999999996</v>
      </c>
      <c r="X14" s="86">
        <v>4.5999999999999996</v>
      </c>
      <c r="Y14" s="87">
        <v>4.9000000000000004</v>
      </c>
    </row>
    <row r="15" spans="1:25" s="594" customFormat="1" ht="26.25" customHeight="1">
      <c r="A15" s="85" t="s">
        <v>158</v>
      </c>
      <c r="B15" s="86">
        <v>6.6</v>
      </c>
      <c r="C15" s="86">
        <v>6.8</v>
      </c>
      <c r="D15" s="86">
        <v>6.7</v>
      </c>
      <c r="E15" s="86">
        <v>6.4</v>
      </c>
      <c r="F15" s="86">
        <v>6</v>
      </c>
      <c r="G15" s="86">
        <v>6</v>
      </c>
      <c r="H15" s="86">
        <v>6.5</v>
      </c>
      <c r="I15" s="86">
        <v>6.7</v>
      </c>
      <c r="J15" s="86">
        <v>6.3</v>
      </c>
      <c r="K15" s="86">
        <v>6</v>
      </c>
      <c r="L15" s="86">
        <v>5.7</v>
      </c>
      <c r="M15" s="87">
        <v>5.6</v>
      </c>
      <c r="N15" s="86">
        <v>5.4</v>
      </c>
      <c r="O15" s="86">
        <v>5.3</v>
      </c>
      <c r="P15" s="86">
        <v>5.4</v>
      </c>
      <c r="Q15" s="86">
        <v>5.6</v>
      </c>
      <c r="R15" s="86">
        <v>5.6</v>
      </c>
      <c r="S15" s="86">
        <v>5.6</v>
      </c>
      <c r="T15" s="86">
        <v>5.7</v>
      </c>
      <c r="U15" s="86">
        <v>5.7</v>
      </c>
      <c r="V15" s="86">
        <v>5.5</v>
      </c>
      <c r="W15" s="86">
        <v>5.4</v>
      </c>
      <c r="X15" s="86">
        <v>5.3</v>
      </c>
      <c r="Y15" s="87">
        <v>5.4</v>
      </c>
    </row>
    <row r="16" spans="1:25" s="594" customFormat="1" ht="26.25" customHeight="1">
      <c r="A16" s="85" t="s">
        <v>172</v>
      </c>
      <c r="B16" s="86">
        <v>7.4</v>
      </c>
      <c r="C16" s="86">
        <v>7.1</v>
      </c>
      <c r="D16" s="86">
        <v>6.7</v>
      </c>
      <c r="E16" s="86">
        <v>6.5</v>
      </c>
      <c r="F16" s="86">
        <v>6.9</v>
      </c>
      <c r="G16" s="86">
        <v>6.7</v>
      </c>
      <c r="H16" s="86">
        <v>6.3</v>
      </c>
      <c r="I16" s="86">
        <v>5.7</v>
      </c>
      <c r="J16" s="86">
        <v>5.5</v>
      </c>
      <c r="K16" s="86">
        <v>5</v>
      </c>
      <c r="L16" s="86">
        <v>5.2</v>
      </c>
      <c r="M16" s="87">
        <v>5.5</v>
      </c>
      <c r="N16" s="86">
        <v>5.9</v>
      </c>
      <c r="O16" s="86">
        <v>5.5</v>
      </c>
      <c r="P16" s="86">
        <v>5.5</v>
      </c>
      <c r="Q16" s="86">
        <v>5.5</v>
      </c>
      <c r="R16" s="86">
        <v>5.8</v>
      </c>
      <c r="S16" s="86">
        <v>5.9</v>
      </c>
      <c r="T16" s="86">
        <v>5.9</v>
      </c>
      <c r="U16" s="86">
        <v>5.6</v>
      </c>
      <c r="V16" s="86">
        <v>5.3</v>
      </c>
      <c r="W16" s="86">
        <v>5.3</v>
      </c>
      <c r="X16" s="86">
        <v>5.4</v>
      </c>
      <c r="Y16" s="87">
        <v>5.4</v>
      </c>
    </row>
    <row r="17" spans="1:25" s="594" customFormat="1" ht="26.25" customHeight="1">
      <c r="A17" s="85" t="s">
        <v>156</v>
      </c>
      <c r="B17" s="86">
        <v>6</v>
      </c>
      <c r="C17" s="86">
        <v>6.2</v>
      </c>
      <c r="D17" s="86">
        <v>6.1</v>
      </c>
      <c r="E17" s="86">
        <v>5.4</v>
      </c>
      <c r="F17" s="86">
        <v>5.0999999999999996</v>
      </c>
      <c r="G17" s="86">
        <v>4.8</v>
      </c>
      <c r="H17" s="86">
        <v>5.3</v>
      </c>
      <c r="I17" s="86">
        <v>5.4</v>
      </c>
      <c r="J17" s="86">
        <v>5.3</v>
      </c>
      <c r="K17" s="86">
        <v>5.7</v>
      </c>
      <c r="L17" s="86">
        <v>5.8</v>
      </c>
      <c r="M17" s="87">
        <v>6.2</v>
      </c>
      <c r="N17" s="86">
        <v>6.2</v>
      </c>
      <c r="O17" s="86">
        <v>6.1</v>
      </c>
      <c r="P17" s="86">
        <v>5.8</v>
      </c>
      <c r="Q17" s="86">
        <v>5.4</v>
      </c>
      <c r="R17" s="86">
        <v>5.4</v>
      </c>
      <c r="S17" s="86">
        <v>5.0999999999999996</v>
      </c>
      <c r="T17" s="86">
        <v>5.4</v>
      </c>
      <c r="U17" s="86">
        <v>5.3</v>
      </c>
      <c r="V17" s="86">
        <v>5.4</v>
      </c>
      <c r="W17" s="86">
        <v>5.4</v>
      </c>
      <c r="X17" s="86">
        <v>5.5</v>
      </c>
      <c r="Y17" s="87">
        <v>5.9</v>
      </c>
    </row>
    <row r="18" spans="1:25" s="594" customFormat="1" ht="26.25" customHeight="1">
      <c r="A18" s="85" t="s">
        <v>166</v>
      </c>
      <c r="B18" s="86">
        <v>7.1</v>
      </c>
      <c r="C18" s="86">
        <v>7.1</v>
      </c>
      <c r="D18" s="86">
        <v>7.1</v>
      </c>
      <c r="E18" s="86">
        <v>7</v>
      </c>
      <c r="F18" s="86">
        <v>6.9</v>
      </c>
      <c r="G18" s="86">
        <v>6.9</v>
      </c>
      <c r="H18" s="86">
        <v>6.8</v>
      </c>
      <c r="I18" s="86">
        <v>6.7</v>
      </c>
      <c r="J18" s="86">
        <v>6.7</v>
      </c>
      <c r="K18" s="86">
        <v>6.6</v>
      </c>
      <c r="L18" s="86">
        <v>6.5</v>
      </c>
      <c r="M18" s="87">
        <v>6.5</v>
      </c>
      <c r="N18" s="86">
        <v>6.5</v>
      </c>
      <c r="O18" s="86">
        <v>6.4</v>
      </c>
      <c r="P18" s="86">
        <v>6.2</v>
      </c>
      <c r="Q18" s="86">
        <v>6.2</v>
      </c>
      <c r="R18" s="86">
        <v>6.1</v>
      </c>
      <c r="S18" s="86">
        <v>6.1</v>
      </c>
      <c r="T18" s="86">
        <v>6.1</v>
      </c>
      <c r="U18" s="86">
        <v>6</v>
      </c>
      <c r="V18" s="86">
        <v>6</v>
      </c>
      <c r="W18" s="86">
        <v>5.9</v>
      </c>
      <c r="X18" s="86">
        <v>5.8</v>
      </c>
      <c r="Y18" s="87">
        <v>5.9</v>
      </c>
    </row>
    <row r="19" spans="1:25" s="594" customFormat="1" ht="26.25" customHeight="1">
      <c r="A19" s="89" t="s">
        <v>530</v>
      </c>
      <c r="B19" s="90">
        <v>7.9</v>
      </c>
      <c r="C19" s="90">
        <v>7.9</v>
      </c>
      <c r="D19" s="90">
        <v>7.7</v>
      </c>
      <c r="E19" s="90">
        <v>7.5</v>
      </c>
      <c r="F19" s="90">
        <v>7.2</v>
      </c>
      <c r="G19" s="90">
        <v>6.9</v>
      </c>
      <c r="H19" s="90">
        <v>6.8</v>
      </c>
      <c r="I19" s="90">
        <v>6.8</v>
      </c>
      <c r="J19" s="90">
        <v>6.6</v>
      </c>
      <c r="K19" s="90">
        <v>6.6</v>
      </c>
      <c r="L19" s="90">
        <v>6.4</v>
      </c>
      <c r="M19" s="91">
        <v>6.3</v>
      </c>
      <c r="N19" s="90">
        <v>6.6</v>
      </c>
      <c r="O19" s="90">
        <v>6.5</v>
      </c>
      <c r="P19" s="90">
        <v>6.3</v>
      </c>
      <c r="Q19" s="90">
        <v>6.2</v>
      </c>
      <c r="R19" s="90">
        <v>6</v>
      </c>
      <c r="S19" s="90">
        <v>5.9</v>
      </c>
      <c r="T19" s="90">
        <v>6</v>
      </c>
      <c r="U19" s="90">
        <v>6.1</v>
      </c>
      <c r="V19" s="90">
        <v>6</v>
      </c>
      <c r="W19" s="90">
        <v>6</v>
      </c>
      <c r="X19" s="90">
        <v>6</v>
      </c>
      <c r="Y19" s="91">
        <v>6</v>
      </c>
    </row>
    <row r="20" spans="1:25" s="594" customFormat="1" ht="26.25" customHeight="1">
      <c r="A20" s="85" t="s">
        <v>159</v>
      </c>
      <c r="B20" s="86">
        <v>8</v>
      </c>
      <c r="C20" s="86">
        <v>7.5</v>
      </c>
      <c r="D20" s="86">
        <v>6.9</v>
      </c>
      <c r="E20" s="86">
        <v>7.2</v>
      </c>
      <c r="F20" s="86">
        <v>7.6</v>
      </c>
      <c r="G20" s="86">
        <v>7.5</v>
      </c>
      <c r="H20" s="86">
        <v>7.2</v>
      </c>
      <c r="I20" s="86">
        <v>6.6</v>
      </c>
      <c r="J20" s="86">
        <v>6.3</v>
      </c>
      <c r="K20" s="86">
        <v>6.8</v>
      </c>
      <c r="L20" s="86">
        <v>6.7</v>
      </c>
      <c r="M20" s="87">
        <v>7.2</v>
      </c>
      <c r="N20" s="86">
        <v>6.6</v>
      </c>
      <c r="O20" s="86">
        <v>6.3</v>
      </c>
      <c r="P20" s="86">
        <v>6.2</v>
      </c>
      <c r="Q20" s="86">
        <v>5.5</v>
      </c>
      <c r="R20" s="86">
        <v>5.0999999999999996</v>
      </c>
      <c r="S20" s="86">
        <v>5.2</v>
      </c>
      <c r="T20" s="86">
        <v>5.7</v>
      </c>
      <c r="U20" s="86">
        <v>5.7</v>
      </c>
      <c r="V20" s="86">
        <v>5.8</v>
      </c>
      <c r="W20" s="86">
        <v>6.1</v>
      </c>
      <c r="X20" s="86">
        <v>6</v>
      </c>
      <c r="Y20" s="87">
        <v>6.4</v>
      </c>
    </row>
    <row r="21" spans="1:25" s="594" customFormat="1" ht="26.25" customHeight="1">
      <c r="A21" s="85" t="s">
        <v>169</v>
      </c>
      <c r="B21" s="86">
        <v>9.4</v>
      </c>
      <c r="C21" s="86">
        <v>9.4</v>
      </c>
      <c r="D21" s="86">
        <v>9</v>
      </c>
      <c r="E21" s="86">
        <v>8.3000000000000007</v>
      </c>
      <c r="F21" s="86">
        <v>7.7</v>
      </c>
      <c r="G21" s="86">
        <v>7</v>
      </c>
      <c r="H21" s="86">
        <v>6.9</v>
      </c>
      <c r="I21" s="86">
        <v>6.8</v>
      </c>
      <c r="J21" s="86">
        <v>6.5</v>
      </c>
      <c r="K21" s="86">
        <v>6.8</v>
      </c>
      <c r="L21" s="86">
        <v>6.9</v>
      </c>
      <c r="M21" s="87">
        <v>7</v>
      </c>
      <c r="N21" s="86">
        <v>7.4</v>
      </c>
      <c r="O21" s="86">
        <v>7.4</v>
      </c>
      <c r="P21" s="86">
        <v>7.1</v>
      </c>
      <c r="Q21" s="86">
        <v>6.7</v>
      </c>
      <c r="R21" s="86">
        <v>6.1</v>
      </c>
      <c r="S21" s="86">
        <v>5.9</v>
      </c>
      <c r="T21" s="86">
        <v>6.1</v>
      </c>
      <c r="U21" s="86">
        <v>6.2</v>
      </c>
      <c r="V21" s="86">
        <v>6</v>
      </c>
      <c r="W21" s="86">
        <v>6.4</v>
      </c>
      <c r="X21" s="86">
        <v>6.6</v>
      </c>
      <c r="Y21" s="87">
        <v>6.7</v>
      </c>
    </row>
    <row r="22" spans="1:25" s="594" customFormat="1" ht="26.25" customHeight="1">
      <c r="A22" s="85" t="s">
        <v>164</v>
      </c>
      <c r="B22" s="86">
        <v>8.8000000000000007</v>
      </c>
      <c r="C22" s="86">
        <v>8.3000000000000007</v>
      </c>
      <c r="D22" s="86">
        <v>8.1999999999999993</v>
      </c>
      <c r="E22" s="86">
        <v>9.6</v>
      </c>
      <c r="F22" s="86">
        <v>10.3</v>
      </c>
      <c r="G22" s="86">
        <v>7.6</v>
      </c>
      <c r="H22" s="86">
        <v>7.1</v>
      </c>
      <c r="I22" s="86">
        <v>6.5</v>
      </c>
      <c r="J22" s="86">
        <v>7</v>
      </c>
      <c r="K22" s="86">
        <v>6</v>
      </c>
      <c r="L22" s="86">
        <v>6</v>
      </c>
      <c r="M22" s="87">
        <v>6.7</v>
      </c>
      <c r="N22" s="86">
        <v>7.5</v>
      </c>
      <c r="O22" s="86">
        <v>6.7</v>
      </c>
      <c r="P22" s="86">
        <v>7</v>
      </c>
      <c r="Q22" s="86">
        <v>6.9</v>
      </c>
      <c r="R22" s="86">
        <v>7.9</v>
      </c>
      <c r="S22" s="86">
        <v>6.8</v>
      </c>
      <c r="T22" s="86">
        <v>6.6</v>
      </c>
      <c r="U22" s="86">
        <v>6.7</v>
      </c>
      <c r="V22" s="86">
        <v>6.7</v>
      </c>
      <c r="W22" s="86">
        <v>5.8</v>
      </c>
      <c r="X22" s="86">
        <v>5.9</v>
      </c>
      <c r="Y22" s="87">
        <v>6.7</v>
      </c>
    </row>
    <row r="23" spans="1:25" s="594" customFormat="1" ht="26.25" customHeight="1">
      <c r="A23" s="85" t="s">
        <v>168</v>
      </c>
      <c r="B23" s="86">
        <v>7.3</v>
      </c>
      <c r="C23" s="86">
        <v>7.2</v>
      </c>
      <c r="D23" s="86">
        <v>6.8</v>
      </c>
      <c r="E23" s="86">
        <v>7</v>
      </c>
      <c r="F23" s="86">
        <v>6.7</v>
      </c>
      <c r="G23" s="86">
        <v>6.4</v>
      </c>
      <c r="H23" s="86">
        <v>6.2</v>
      </c>
      <c r="I23" s="86">
        <v>6.2</v>
      </c>
      <c r="J23" s="86">
        <v>6.4</v>
      </c>
      <c r="K23" s="86">
        <v>6.5</v>
      </c>
      <c r="L23" s="86">
        <v>6.4</v>
      </c>
      <c r="M23" s="87">
        <v>6</v>
      </c>
      <c r="N23" s="86">
        <v>6</v>
      </c>
      <c r="O23" s="86">
        <v>6</v>
      </c>
      <c r="P23" s="86">
        <v>5.9</v>
      </c>
      <c r="Q23" s="86">
        <v>5.9</v>
      </c>
      <c r="R23" s="86">
        <v>5.8</v>
      </c>
      <c r="S23" s="86">
        <v>5.6</v>
      </c>
      <c r="T23" s="86">
        <v>5.6</v>
      </c>
      <c r="U23" s="86">
        <v>5.9</v>
      </c>
      <c r="V23" s="86">
        <v>6.1</v>
      </c>
      <c r="W23" s="86">
        <v>6.2</v>
      </c>
      <c r="X23" s="86">
        <v>6.6</v>
      </c>
      <c r="Y23" s="87">
        <v>6.8</v>
      </c>
    </row>
    <row r="24" spans="1:25" s="594" customFormat="1" ht="26.25" customHeight="1">
      <c r="A24" s="85" t="s">
        <v>160</v>
      </c>
      <c r="B24" s="86">
        <v>9.3000000000000007</v>
      </c>
      <c r="C24" s="86">
        <v>9.6999999999999993</v>
      </c>
      <c r="D24" s="86">
        <v>10</v>
      </c>
      <c r="E24" s="86">
        <v>9.4</v>
      </c>
      <c r="F24" s="86">
        <v>9.8000000000000007</v>
      </c>
      <c r="G24" s="86">
        <v>10.3</v>
      </c>
      <c r="H24" s="86">
        <v>8</v>
      </c>
      <c r="I24" s="86">
        <v>8.5</v>
      </c>
      <c r="J24" s="86">
        <v>8.1999999999999993</v>
      </c>
      <c r="K24" s="86">
        <v>7.6</v>
      </c>
      <c r="L24" s="86">
        <v>7.5</v>
      </c>
      <c r="M24" s="87">
        <v>7.3</v>
      </c>
      <c r="N24" s="86">
        <v>8.3000000000000007</v>
      </c>
      <c r="O24" s="86">
        <v>7.9</v>
      </c>
      <c r="P24" s="86">
        <v>8.1999999999999993</v>
      </c>
      <c r="Q24" s="86">
        <v>8.1999999999999993</v>
      </c>
      <c r="R24" s="86">
        <v>8.5</v>
      </c>
      <c r="S24" s="86">
        <v>8.6</v>
      </c>
      <c r="T24" s="86">
        <v>6.4</v>
      </c>
      <c r="U24" s="86">
        <v>6.6</v>
      </c>
      <c r="V24" s="86">
        <v>6.5</v>
      </c>
      <c r="W24" s="86">
        <v>7.1</v>
      </c>
      <c r="X24" s="86">
        <v>6.4</v>
      </c>
      <c r="Y24" s="87">
        <v>6.9</v>
      </c>
    </row>
    <row r="25" spans="1:25" s="594" customFormat="1" ht="26.25" customHeight="1">
      <c r="A25" s="85" t="s">
        <v>163</v>
      </c>
      <c r="B25" s="86">
        <v>8.5</v>
      </c>
      <c r="C25" s="86">
        <v>8.4</v>
      </c>
      <c r="D25" s="86">
        <v>8.1</v>
      </c>
      <c r="E25" s="86">
        <v>7.9</v>
      </c>
      <c r="F25" s="86">
        <v>7.6</v>
      </c>
      <c r="G25" s="86">
        <v>7.4</v>
      </c>
      <c r="H25" s="86">
        <v>7.7</v>
      </c>
      <c r="I25" s="86">
        <v>8.3000000000000007</v>
      </c>
      <c r="J25" s="86">
        <v>7.8</v>
      </c>
      <c r="K25" s="86">
        <v>7.7</v>
      </c>
      <c r="L25" s="86">
        <v>7.6</v>
      </c>
      <c r="M25" s="87">
        <v>7.5</v>
      </c>
      <c r="N25" s="86">
        <v>7.7</v>
      </c>
      <c r="O25" s="86">
        <v>7.5</v>
      </c>
      <c r="P25" s="86">
        <v>7.4</v>
      </c>
      <c r="Q25" s="86">
        <v>7.2</v>
      </c>
      <c r="R25" s="86">
        <v>7.1</v>
      </c>
      <c r="S25" s="86">
        <v>7</v>
      </c>
      <c r="T25" s="86">
        <v>7.1</v>
      </c>
      <c r="U25" s="86">
        <v>7.6</v>
      </c>
      <c r="V25" s="86">
        <v>7.2</v>
      </c>
      <c r="W25" s="86">
        <v>7.2</v>
      </c>
      <c r="X25" s="86">
        <v>7.1</v>
      </c>
      <c r="Y25" s="87">
        <v>7.1</v>
      </c>
    </row>
    <row r="26" spans="1:25" s="594" customFormat="1" ht="26.25" customHeight="1">
      <c r="A26" s="85" t="s">
        <v>174</v>
      </c>
      <c r="B26" s="86">
        <v>8</v>
      </c>
      <c r="C26" s="86">
        <v>8.1</v>
      </c>
      <c r="D26" s="86">
        <v>8.1</v>
      </c>
      <c r="E26" s="86">
        <v>8</v>
      </c>
      <c r="F26" s="86">
        <v>7.8</v>
      </c>
      <c r="G26" s="86">
        <v>7.8</v>
      </c>
      <c r="H26" s="86">
        <v>7.6</v>
      </c>
      <c r="I26" s="86">
        <v>7.2</v>
      </c>
      <c r="J26" s="86">
        <v>6.8</v>
      </c>
      <c r="K26" s="86">
        <v>6.9</v>
      </c>
      <c r="L26" s="86">
        <v>7.2</v>
      </c>
      <c r="M26" s="87">
        <v>7.4</v>
      </c>
      <c r="N26" s="86">
        <v>7.4</v>
      </c>
      <c r="O26" s="86">
        <v>7.3</v>
      </c>
      <c r="P26" s="86">
        <v>7.1</v>
      </c>
      <c r="Q26" s="86">
        <v>6.8</v>
      </c>
      <c r="R26" s="86">
        <v>6.5</v>
      </c>
      <c r="S26" s="86">
        <v>6.6</v>
      </c>
      <c r="T26" s="86">
        <v>6.9</v>
      </c>
      <c r="U26" s="86">
        <v>6.9</v>
      </c>
      <c r="V26" s="86">
        <v>6.9</v>
      </c>
      <c r="W26" s="86">
        <v>6.8</v>
      </c>
      <c r="X26" s="86">
        <v>6.9</v>
      </c>
      <c r="Y26" s="87">
        <v>7.1</v>
      </c>
    </row>
    <row r="27" spans="1:25" s="594" customFormat="1" ht="26.25" customHeight="1">
      <c r="A27" s="85" t="s">
        <v>167</v>
      </c>
      <c r="B27" s="86">
        <v>10.9</v>
      </c>
      <c r="C27" s="86">
        <v>10.7</v>
      </c>
      <c r="D27" s="86">
        <v>10.4</v>
      </c>
      <c r="E27" s="86">
        <v>10.1</v>
      </c>
      <c r="F27" s="86">
        <v>9.6</v>
      </c>
      <c r="G27" s="86">
        <v>9.1999999999999993</v>
      </c>
      <c r="H27" s="86">
        <v>8.8000000000000007</v>
      </c>
      <c r="I27" s="86">
        <v>8.6999999999999993</v>
      </c>
      <c r="J27" s="86">
        <v>9</v>
      </c>
      <c r="K27" s="86">
        <v>9.6999999999999993</v>
      </c>
      <c r="L27" s="86">
        <v>8.8000000000000007</v>
      </c>
      <c r="M27" s="87">
        <v>8.8000000000000007</v>
      </c>
      <c r="N27" s="86">
        <v>9.1</v>
      </c>
      <c r="O27" s="86">
        <v>8.6999999999999993</v>
      </c>
      <c r="P27" s="86">
        <v>8.5</v>
      </c>
      <c r="Q27" s="86">
        <v>8.1999999999999993</v>
      </c>
      <c r="R27" s="86">
        <v>7.8</v>
      </c>
      <c r="S27" s="86">
        <v>7.8</v>
      </c>
      <c r="T27" s="86">
        <v>7.4</v>
      </c>
      <c r="U27" s="86">
        <v>7.7</v>
      </c>
      <c r="V27" s="86">
        <v>7.9</v>
      </c>
      <c r="W27" s="86">
        <v>8.1</v>
      </c>
      <c r="X27" s="86">
        <v>7.8</v>
      </c>
      <c r="Y27" s="87">
        <v>8</v>
      </c>
    </row>
    <row r="28" spans="1:25" s="594" customFormat="1" ht="26.25" customHeight="1">
      <c r="A28" s="85" t="s">
        <v>170</v>
      </c>
      <c r="B28" s="86">
        <v>8.5</v>
      </c>
      <c r="C28" s="86">
        <v>8.8000000000000007</v>
      </c>
      <c r="D28" s="86">
        <v>8.6999999999999993</v>
      </c>
      <c r="E28" s="86">
        <v>8</v>
      </c>
      <c r="F28" s="86">
        <v>8.6</v>
      </c>
      <c r="G28" s="86">
        <v>8.6999999999999993</v>
      </c>
      <c r="H28" s="86">
        <v>7.5</v>
      </c>
      <c r="I28" s="86">
        <v>7.1</v>
      </c>
      <c r="J28" s="86">
        <v>5.5</v>
      </c>
      <c r="K28" s="86">
        <v>5.3</v>
      </c>
      <c r="L28" s="86">
        <v>6.8</v>
      </c>
      <c r="M28" s="87">
        <v>6.7</v>
      </c>
      <c r="N28" s="86">
        <v>6.5</v>
      </c>
      <c r="O28" s="86">
        <v>6.7</v>
      </c>
      <c r="P28" s="86">
        <v>6.7</v>
      </c>
      <c r="Q28" s="86">
        <v>6.6</v>
      </c>
      <c r="R28" s="86">
        <v>6.6</v>
      </c>
      <c r="S28" s="86">
        <v>7.4</v>
      </c>
      <c r="T28" s="86">
        <v>7.4</v>
      </c>
      <c r="U28" s="86">
        <v>7.2</v>
      </c>
      <c r="V28" s="86">
        <v>5.7</v>
      </c>
      <c r="W28" s="86">
        <v>5.4</v>
      </c>
      <c r="X28" s="86">
        <v>7.7</v>
      </c>
      <c r="Y28" s="87">
        <v>8.1999999999999993</v>
      </c>
    </row>
    <row r="29" spans="1:25" s="594" customFormat="1" ht="26.25" customHeight="1">
      <c r="A29" s="85" t="s">
        <v>173</v>
      </c>
      <c r="B29" s="86">
        <v>16.8</v>
      </c>
      <c r="C29" s="86">
        <v>16.899999999999999</v>
      </c>
      <c r="D29" s="86">
        <v>17.600000000000001</v>
      </c>
      <c r="E29" s="86">
        <v>17.399999999999999</v>
      </c>
      <c r="F29" s="86">
        <v>15.6</v>
      </c>
      <c r="G29" s="86">
        <v>14.4</v>
      </c>
      <c r="H29" s="86">
        <v>13.5</v>
      </c>
      <c r="I29" s="86">
        <v>13.3</v>
      </c>
      <c r="J29" s="86">
        <v>12.3</v>
      </c>
      <c r="K29" s="86">
        <v>13</v>
      </c>
      <c r="L29" s="86">
        <v>13.7</v>
      </c>
      <c r="M29" s="87">
        <v>13</v>
      </c>
      <c r="N29" s="86">
        <v>14.4</v>
      </c>
      <c r="O29" s="86">
        <v>14</v>
      </c>
      <c r="P29" s="86">
        <v>13</v>
      </c>
      <c r="Q29" s="86">
        <v>12.7</v>
      </c>
      <c r="R29" s="86">
        <v>12.9</v>
      </c>
      <c r="S29" s="86">
        <v>11.8</v>
      </c>
      <c r="T29" s="86">
        <v>11.8</v>
      </c>
      <c r="U29" s="86">
        <v>12</v>
      </c>
      <c r="V29" s="86">
        <v>11.2</v>
      </c>
      <c r="W29" s="86">
        <v>11.2</v>
      </c>
      <c r="X29" s="86">
        <v>11.7</v>
      </c>
      <c r="Y29" s="87">
        <v>12.4</v>
      </c>
    </row>
    <row r="30" spans="1:25" s="594" customFormat="1" ht="26.25" customHeight="1">
      <c r="A30" s="85" t="s">
        <v>171</v>
      </c>
      <c r="B30" s="86">
        <v>16.100000000000001</v>
      </c>
      <c r="C30" s="86">
        <v>16.100000000000001</v>
      </c>
      <c r="D30" s="86">
        <v>15.8</v>
      </c>
      <c r="E30" s="86">
        <v>15.6</v>
      </c>
      <c r="F30" s="86">
        <v>15.2</v>
      </c>
      <c r="G30" s="86">
        <v>15</v>
      </c>
      <c r="H30" s="86">
        <v>14.8</v>
      </c>
      <c r="I30" s="86">
        <v>14.7</v>
      </c>
      <c r="J30" s="86">
        <v>14.2</v>
      </c>
      <c r="K30" s="86">
        <v>13.7</v>
      </c>
      <c r="L30" s="86">
        <v>13.2</v>
      </c>
      <c r="M30" s="88">
        <v>13.1</v>
      </c>
      <c r="N30" s="86">
        <v>13.6</v>
      </c>
      <c r="O30" s="86">
        <v>13.7</v>
      </c>
      <c r="P30" s="86">
        <v>13.7</v>
      </c>
      <c r="Q30" s="86">
        <v>12.9</v>
      </c>
      <c r="R30" s="86">
        <v>12.3</v>
      </c>
      <c r="S30" s="86">
        <v>12.2</v>
      </c>
      <c r="T30" s="86">
        <v>12.4</v>
      </c>
      <c r="U30" s="86">
        <v>12.7</v>
      </c>
      <c r="V30" s="86">
        <v>13</v>
      </c>
      <c r="W30" s="86">
        <v>12.9</v>
      </c>
      <c r="X30" s="86">
        <v>12.9</v>
      </c>
      <c r="Y30" s="88">
        <v>12.9</v>
      </c>
    </row>
    <row r="31" spans="1:25" s="594" customFormat="1" ht="26.25" customHeight="1">
      <c r="A31" s="595" t="s">
        <v>531</v>
      </c>
    </row>
    <row r="32" spans="1:25" ht="14.25" customHeight="1">
      <c r="A32" s="596"/>
    </row>
    <row r="33" spans="1:1">
      <c r="A33" s="597"/>
    </row>
  </sheetData>
  <mergeCells count="1">
    <mergeCell ref="A1:Y1"/>
  </mergeCells>
  <printOptions horizontalCentered="1"/>
  <pageMargins left="0" right="0" top="0" bottom="0" header="0.19685039370078741" footer="0.31496062992125984"/>
  <pageSetup paperSize="9" scale="43" orientation="landscape" r:id="rId1"/>
  <headerFooter>
    <oddHeader>&amp;R&amp;14Příloha č. 3c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253C-C875-4B8B-8896-58E94A058678}">
  <dimension ref="A1:P34"/>
  <sheetViews>
    <sheetView view="pageBreakPreview" zoomScale="90" zoomScaleNormal="100" zoomScaleSheetLayoutView="90" workbookViewId="0">
      <selection sqref="A1:P1"/>
    </sheetView>
  </sheetViews>
  <sheetFormatPr defaultRowHeight="15"/>
  <cols>
    <col min="1" max="7" width="9.140625" style="598"/>
    <col min="8" max="8" width="7.42578125" style="598" customWidth="1"/>
    <col min="9" max="15" width="9.140625" style="598"/>
    <col min="16" max="16" width="5" style="598" customWidth="1"/>
    <col min="17" max="16384" width="9.140625" style="598"/>
  </cols>
  <sheetData>
    <row r="1" spans="1:16" ht="18.75">
      <c r="A1" s="647" t="s">
        <v>532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</row>
    <row r="2" spans="1:16" ht="18.75">
      <c r="A2" s="599"/>
      <c r="B2" s="600"/>
      <c r="C2" s="599"/>
      <c r="D2" s="599"/>
      <c r="E2" s="599"/>
      <c r="F2" s="599"/>
      <c r="G2" s="599"/>
      <c r="H2" s="599"/>
      <c r="I2" s="599"/>
      <c r="J2" s="600"/>
      <c r="K2" s="599"/>
      <c r="L2" s="599"/>
      <c r="M2" s="599"/>
      <c r="N2" s="599"/>
      <c r="O2" s="599"/>
      <c r="P2" s="599"/>
    </row>
    <row r="18" spans="1:9" ht="18.75">
      <c r="A18" s="599"/>
      <c r="I18" s="599"/>
    </row>
    <row r="34" spans="1:1" ht="15.75">
      <c r="A34" s="601" t="s">
        <v>133</v>
      </c>
    </row>
  </sheetData>
  <mergeCells count="1">
    <mergeCell ref="A1:P1"/>
  </mergeCells>
  <printOptions horizontalCentered="1" verticalCentered="1"/>
  <pageMargins left="0" right="0" top="0.39370078740157483" bottom="0.39370078740157483" header="0.31496062992125984" footer="0.31496062992125984"/>
  <pageSetup paperSize="9" scale="98" orientation="landscape" r:id="rId1"/>
  <headerFooter>
    <oddHeader xml:space="preserve">&amp;RPříloha č. 3d   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9BCB9-925C-49A8-B997-3200372EF0D7}">
  <sheetPr>
    <pageSetUpPr fitToPage="1"/>
  </sheetPr>
  <dimension ref="A1"/>
  <sheetViews>
    <sheetView view="pageBreakPreview" topLeftCell="A10" zoomScale="90" zoomScaleNormal="100" zoomScaleSheetLayoutView="90" workbookViewId="0">
      <selection sqref="A1:AB1"/>
    </sheetView>
  </sheetViews>
  <sheetFormatPr defaultRowHeight="15"/>
  <cols>
    <col min="1" max="9" width="9.140625" style="80"/>
    <col min="10" max="10" width="6.7109375" style="80" customWidth="1"/>
    <col min="11" max="16384" width="9.140625" style="80"/>
  </cols>
  <sheetData/>
  <printOptions horizontalCentered="1" verticalCentered="1"/>
  <pageMargins left="0" right="0" top="0" bottom="0" header="0.31496062992125984" footer="0.31496062992125984"/>
  <pageSetup paperSize="9" orientation="portrait" horizont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32</vt:i4>
      </vt:variant>
      <vt:variant>
        <vt:lpstr>Pojmenované oblasti</vt:lpstr>
      </vt:variant>
      <vt:variant>
        <vt:i4>18</vt:i4>
      </vt:variant>
    </vt:vector>
  </HeadingPairs>
  <TitlesOfParts>
    <vt:vector size="50" baseType="lpstr">
      <vt:lpstr>Seznam</vt:lpstr>
      <vt:lpstr>Košilka</vt:lpstr>
      <vt:lpstr>p1</vt:lpstr>
      <vt:lpstr>p2</vt:lpstr>
      <vt:lpstr>p3a</vt:lpstr>
      <vt:lpstr>p3b</vt:lpstr>
      <vt:lpstr>p3c</vt:lpstr>
      <vt:lpstr>p3d</vt:lpstr>
      <vt:lpstr>mapa1221</vt:lpstr>
      <vt:lpstr>mapa1222</vt:lpstr>
      <vt:lpstr>p3e</vt:lpstr>
      <vt:lpstr>p3f</vt:lpstr>
      <vt:lpstr>p4a</vt:lpstr>
      <vt:lpstr>p4b</vt:lpstr>
      <vt:lpstr>p4c</vt:lpstr>
      <vt:lpstr>p4d</vt:lpstr>
      <vt:lpstr>p5</vt:lpstr>
      <vt:lpstr>p6a</vt:lpstr>
      <vt:lpstr>p6b</vt:lpstr>
      <vt:lpstr>p7</vt:lpstr>
      <vt:lpstr>p8</vt:lpstr>
      <vt:lpstr>p9</vt:lpstr>
      <vt:lpstr>p10</vt:lpstr>
      <vt:lpstr>p11</vt:lpstr>
      <vt:lpstr>p12</vt:lpstr>
      <vt:lpstr>p13</vt:lpstr>
      <vt:lpstr>p14a</vt:lpstr>
      <vt:lpstr>p14b</vt:lpstr>
      <vt:lpstr>p14c</vt:lpstr>
      <vt:lpstr>p14d</vt:lpstr>
      <vt:lpstr>p14e</vt:lpstr>
      <vt:lpstr>p15</vt:lpstr>
      <vt:lpstr>p6a!Názvy_tisku</vt:lpstr>
      <vt:lpstr>mapa1221!Oblast_tisku</vt:lpstr>
      <vt:lpstr>mapa1222!Oblast_tisku</vt:lpstr>
      <vt:lpstr>'p13'!Oblast_tisku</vt:lpstr>
      <vt:lpstr>p14a!Oblast_tisku</vt:lpstr>
      <vt:lpstr>p14e!Oblast_tisku</vt:lpstr>
      <vt:lpstr>'p15'!Oblast_tisku</vt:lpstr>
      <vt:lpstr>p3a!Oblast_tisku</vt:lpstr>
      <vt:lpstr>p3b!Oblast_tisku</vt:lpstr>
      <vt:lpstr>p3c!Oblast_tisku</vt:lpstr>
      <vt:lpstr>p3e!Oblast_tisku</vt:lpstr>
      <vt:lpstr>p3f!Oblast_tisku</vt:lpstr>
      <vt:lpstr>p4b!Oblast_tisku</vt:lpstr>
      <vt:lpstr>p4d!Oblast_tisku</vt:lpstr>
      <vt:lpstr>p6a!Oblast_tisku</vt:lpstr>
      <vt:lpstr>p6b!Oblast_tisku</vt:lpstr>
      <vt:lpstr>'p8'!Oblast_tisku</vt:lpstr>
      <vt:lpstr>Seznam!Oblast_tisku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Veronika Mgr. (ÚPGŘ)</dc:creator>
  <cp:lastModifiedBy>Kučková Monika Ing. (GUP-AAA)</cp:lastModifiedBy>
  <cp:lastPrinted>2023-03-07T09:20:23Z</cp:lastPrinted>
  <dcterms:created xsi:type="dcterms:W3CDTF">2014-02-27T08:14:19Z</dcterms:created>
  <dcterms:modified xsi:type="dcterms:W3CDTF">2023-03-15T11:33:54Z</dcterms:modified>
</cp:coreProperties>
</file>