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F14B" lockStructure="1" lockWindows="1"/>
  <bookViews>
    <workbookView xWindow="480" yWindow="90" windowWidth="19440" windowHeight="12330" tabRatio="910"/>
  </bookViews>
  <sheets>
    <sheet name="Seznam" sheetId="21" r:id="rId1"/>
    <sheet name="Košilka" sheetId="1" r:id="rId2"/>
    <sheet name="Příloha č.1" sheetId="3" r:id="rId3"/>
    <sheet name="Příloha č. 2" sheetId="4" r:id="rId4"/>
    <sheet name="Příloha č. 3a" sheetId="5" r:id="rId5"/>
    <sheet name="Příloha č. 3b" sheetId="11" r:id="rId6"/>
    <sheet name="Příloha č. 4" sheetId="6" r:id="rId7"/>
    <sheet name="Příloha č. 5" sheetId="12" r:id="rId8"/>
    <sheet name="Příloha č. 6a" sheetId="23" r:id="rId9"/>
    <sheet name="Příloha č. 6b" sheetId="19" r:id="rId10"/>
    <sheet name="Příloha č. 6c" sheetId="17" r:id="rId11"/>
    <sheet name="Příloha č. 6d" sheetId="18" r:id="rId12"/>
    <sheet name="Příloha č. 6e" sheetId="16" r:id="rId13"/>
    <sheet name="Příloha č. 7" sheetId="9" r:id="rId14"/>
    <sheet name="Příloha č. 8" sheetId="20" r:id="rId15"/>
    <sheet name="List1" sheetId="22" r:id="rId16"/>
  </sheets>
  <definedNames>
    <definedName name="_xlnm.Print_Area" localSheetId="3">'Příloha č. 2'!$A$2:$F$31</definedName>
    <definedName name="_xlnm.Print_Area" localSheetId="4">'Příloha č. 3a'!$A$1:$N$135</definedName>
    <definedName name="_xlnm.Print_Area" localSheetId="7">'Příloha č. 5'!$A$1:$AC$43</definedName>
    <definedName name="_xlnm.Print_Area" localSheetId="8">'Příloha č. 6a'!$A$1:$F$41</definedName>
    <definedName name="_xlnm.Print_Area" localSheetId="9">'Příloha č. 6b'!$A$1:$H$39</definedName>
    <definedName name="_xlnm.Print_Area" localSheetId="2">'Příloha č.1'!$A$1:$P$52</definedName>
    <definedName name="_xlnm.Print_Titles" localSheetId="7">'Příloha č. 5'!$1:$2</definedName>
  </definedNames>
  <calcPr calcId="145621"/>
</workbook>
</file>

<file path=xl/calcChain.xml><?xml version="1.0" encoding="utf-8"?>
<calcChain xmlns="http://schemas.openxmlformats.org/spreadsheetml/2006/main">
  <c r="B19" i="16" l="1"/>
  <c r="C20" i="9" l="1"/>
  <c r="B2" i="21" l="1"/>
  <c r="AN9" i="12" l="1"/>
  <c r="AO9" i="12"/>
  <c r="AN10" i="12"/>
  <c r="AO10" i="12"/>
  <c r="AN11" i="12"/>
  <c r="AO11" i="12"/>
  <c r="AN12" i="12"/>
  <c r="AO12" i="12"/>
  <c r="AN13" i="12"/>
  <c r="AO13" i="12"/>
  <c r="AN14" i="12"/>
  <c r="AO14" i="12"/>
  <c r="AN15" i="12"/>
  <c r="AO15" i="12"/>
  <c r="AN16" i="12"/>
  <c r="AO16" i="12"/>
  <c r="AN17" i="12"/>
  <c r="AO17" i="12"/>
  <c r="AN18" i="12"/>
  <c r="AO18" i="12"/>
  <c r="AN19" i="12"/>
  <c r="AO19" i="12"/>
  <c r="AN20" i="12"/>
  <c r="AO20" i="12"/>
  <c r="AH32" i="12"/>
  <c r="AL9" i="12"/>
  <c r="AM9" i="12"/>
  <c r="AL10" i="12"/>
  <c r="AM10" i="12"/>
  <c r="AL11" i="12"/>
  <c r="AM11" i="12"/>
  <c r="AL12" i="12"/>
  <c r="AM12" i="12"/>
  <c r="AL13" i="12"/>
  <c r="AM13" i="12"/>
  <c r="AL14" i="12"/>
  <c r="AM14" i="12"/>
  <c r="AL15" i="12"/>
  <c r="AM15" i="12"/>
  <c r="AL16" i="12"/>
  <c r="AM16" i="12"/>
  <c r="AL17" i="12"/>
  <c r="AM17" i="12"/>
  <c r="AL18" i="12"/>
  <c r="AM18" i="12"/>
  <c r="AL19" i="12"/>
  <c r="AM19" i="12"/>
  <c r="AH26" i="12"/>
  <c r="AH27" i="12"/>
  <c r="AL20" i="12"/>
  <c r="AM20" i="12"/>
  <c r="AH28" i="12"/>
  <c r="AH34" i="12"/>
  <c r="AH35" i="12"/>
  <c r="AH36" i="12"/>
  <c r="AH29" i="12"/>
  <c r="AH30" i="12"/>
  <c r="AH31" i="12"/>
  <c r="AH33" i="12"/>
  <c r="C129" i="12"/>
  <c r="B132" i="12"/>
  <c r="C132" i="12"/>
  <c r="B133" i="12" s="1"/>
  <c r="C133" i="12" s="1"/>
</calcChain>
</file>

<file path=xl/sharedStrings.xml><?xml version="1.0" encoding="utf-8"?>
<sst xmlns="http://schemas.openxmlformats.org/spreadsheetml/2006/main" count="661" uniqueCount="272">
  <si>
    <t>kraje</t>
  </si>
  <si>
    <t>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</si>
  <si>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</si>
  <si>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</si>
  <si>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</si>
  <si>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</si>
  <si>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</si>
  <si>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</si>
  <si>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</si>
  <si>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</si>
  <si>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Vysočina</t>
  </si>
  <si>
    <t>Jihomoravský kraj</t>
  </si>
  <si>
    <t>Olomoucký kraj</t>
  </si>
  <si>
    <t>Zlínský kraj</t>
  </si>
  <si>
    <t>Moravskoslezský kraj</t>
  </si>
  <si>
    <t>Celkem ČR</t>
  </si>
  <si>
    <t>Počet uchazečů o zaměstnání (v tis.)</t>
  </si>
  <si>
    <t>Volná místa (v tis.)</t>
  </si>
  <si>
    <t>Uchazeči o zaměstnání - ženy (v tis.)</t>
  </si>
  <si>
    <t>Podíl uchazečů o zaměstnání na obyvatelstvu 15-64 (v %)</t>
  </si>
  <si>
    <t>Průměr 2013</t>
  </si>
  <si>
    <t>Rozdíl 2013-2012</t>
  </si>
  <si>
    <t>uchazeči celkem</t>
  </si>
  <si>
    <t>z toho ženy</t>
  </si>
  <si>
    <t xml:space="preserve">          muži</t>
  </si>
  <si>
    <t>pobírající PvN</t>
  </si>
  <si>
    <t>vyřazeni celkem</t>
  </si>
  <si>
    <t>umístění</t>
  </si>
  <si>
    <t>nově hlášení</t>
  </si>
  <si>
    <t>volná místa</t>
  </si>
  <si>
    <t>*není uvedeno v tisících</t>
  </si>
  <si>
    <t>Uchazeči, volná místa a toky evidované nezaměstnanosti (v tis.)</t>
  </si>
  <si>
    <t>Období</t>
  </si>
  <si>
    <t>STAV - POČET SM</t>
  </si>
  <si>
    <t>výchozí stav</t>
  </si>
  <si>
    <t xml:space="preserve">90 SM (jedná se o dočasná SM) </t>
  </si>
  <si>
    <t>Shrnutí</t>
  </si>
  <si>
    <t xml:space="preserve"> </t>
  </si>
  <si>
    <t>duben 2011</t>
  </si>
  <si>
    <t>květen 2011</t>
  </si>
  <si>
    <t>červen 2011</t>
  </si>
  <si>
    <t>leden 2012</t>
  </si>
  <si>
    <t>duben 2012</t>
  </si>
  <si>
    <t>leden 2013</t>
  </si>
  <si>
    <t>březen 2013</t>
  </si>
  <si>
    <t>duben 2013</t>
  </si>
  <si>
    <t>červen 2013</t>
  </si>
  <si>
    <t>srpen 2013</t>
  </si>
  <si>
    <t>říjen 2013</t>
  </si>
  <si>
    <t>leden 2014</t>
  </si>
  <si>
    <t xml:space="preserve"> realita</t>
  </si>
  <si>
    <t xml:space="preserve"> potřeba</t>
  </si>
  <si>
    <t>ZDŮVOD-NĚNÍ ZMĚNY POČTU</t>
  </si>
  <si>
    <t>prosinec 2010</t>
  </si>
  <si>
    <t>srpen 2011</t>
  </si>
  <si>
    <t>prosinec 2011</t>
  </si>
  <si>
    <t xml:space="preserve">   září    2013</t>
  </si>
  <si>
    <t xml:space="preserve">mimoř. navýšení o 150 + 49 inspektorů kvality  </t>
  </si>
  <si>
    <t>Vývoj počtu zaměstnanců ÚP ČR</t>
  </si>
  <si>
    <t xml:space="preserve"> zajišťová-no 77 samostat-nými ÚP</t>
  </si>
  <si>
    <t>Vývoj počtu zaměstnanců - systematizovaných míst (SM) na ÚP ČR od jeho vzniku</t>
  </si>
  <si>
    <t xml:space="preserve">   září   2013</t>
  </si>
  <si>
    <t xml:space="preserve">  září  2011</t>
  </si>
  <si>
    <t>Rozpočet ÚP ČR</t>
  </si>
  <si>
    <t>Souhrnné ukazatele</t>
  </si>
  <si>
    <t>Specifické ukazatele - příjmy</t>
  </si>
  <si>
    <t xml:space="preserve">Daňové příjmy </t>
  </si>
  <si>
    <t>Nedaňové příjmy, kapitálové příjmy a přijaté transfery celkem</t>
  </si>
  <si>
    <t>v tom: příjmy z rozpočtu Evropské unie bez společné zemědělské politiky celkem</t>
  </si>
  <si>
    <t xml:space="preserve">             ostatní nedaňové příjmy, kapitálové příjmy a přijaté transfery celkem </t>
  </si>
  <si>
    <t>Specifické ukazatele - výdaje</t>
  </si>
  <si>
    <t>Dávky státní sociální podpory</t>
  </si>
  <si>
    <t>Dávky pomoci v hmotné nouzi</t>
  </si>
  <si>
    <t>Dávky osobám se zdravotním postižením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</si>
  <si>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</si>
  <si>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</si>
  <si>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</si>
  <si>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</si>
  <si>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Příspěvek na podporu zaměstnávání osob se zdravotním postižením</t>
  </si>
  <si>
    <t>Ostatní výdaje organizačních složek státu</t>
  </si>
  <si>
    <t>Neinvestiční nedávkové transfery</t>
  </si>
  <si>
    <t>Průřezové ukazatele</t>
  </si>
  <si>
    <t>Platy zaměstnanců a ostatní platby za provedenou práci</t>
  </si>
  <si>
    <t xml:space="preserve">Povinné pojistné placené zaměstnavatelem </t>
  </si>
  <si>
    <t>Převod fondu kulturních a sociálních potřeb</t>
  </si>
  <si>
    <t>Platy zaměstnanců v pracovním poměru</t>
  </si>
  <si>
    <t>Výdaje  spolufinancované z rozpočtu Evropské unie bez SZP celkem</t>
  </si>
  <si>
    <t>Výdaje  vedené v informačním systému programového financování EDS/SMVS celkem</t>
  </si>
  <si>
    <r>
      <t>Příjmy celkem</t>
    </r>
    <r>
      <rPr>
        <sz val="10"/>
        <rFont val="Arial CE"/>
        <charset val="238"/>
      </rPr>
      <t xml:space="preserve"> (součet specifických ukazatelů)</t>
    </r>
  </si>
  <si>
    <r>
      <t xml:space="preserve">Výdaje celkem </t>
    </r>
    <r>
      <rPr>
        <sz val="10"/>
        <rFont val="Arial CE"/>
        <charset val="238"/>
      </rPr>
      <t>(součet specifických ukazatelů)</t>
    </r>
  </si>
  <si>
    <t>Počet uchazečů o zaměstnání pobírajících podporu v nezaměstnanosti (v tis.)</t>
  </si>
  <si>
    <t>m ě s í c</t>
  </si>
  <si>
    <t>Veřejně prospěšné práce  (VPP)</t>
  </si>
  <si>
    <t>SÚPM - Samostatná výděl. činnost (SVČ)</t>
  </si>
  <si>
    <t>CHPM - SVČ osob se ZP</t>
  </si>
  <si>
    <t>Překlenovací příspěvek</t>
  </si>
  <si>
    <t>vytvořená místa</t>
  </si>
  <si>
    <t>umístění uchazeči</t>
  </si>
  <si>
    <t>zaměstnanci</t>
  </si>
  <si>
    <t>vymezená místa</t>
  </si>
  <si>
    <t>osoby SVČ</t>
  </si>
  <si>
    <t>stav</t>
  </si>
  <si>
    <t>celkem</t>
  </si>
  <si>
    <t>na konci</t>
  </si>
  <si>
    <t>od poč.</t>
  </si>
  <si>
    <t>sled.měs.</t>
  </si>
  <si>
    <t>roku</t>
  </si>
  <si>
    <t>CHD a CHM sečtené</t>
  </si>
  <si>
    <t>kontrola</t>
  </si>
  <si>
    <t>Rekvalifikace</t>
  </si>
  <si>
    <t>Zvolená rekvalifikace</t>
  </si>
  <si>
    <t>uchazeči</t>
  </si>
  <si>
    <t>souhrnný graf</t>
  </si>
  <si>
    <t>VPP</t>
  </si>
  <si>
    <t>SÚPM vč.SVČ</t>
  </si>
  <si>
    <t>CHPM vč. SVČ</t>
  </si>
  <si>
    <t>ESF VPP</t>
  </si>
  <si>
    <t>ESF SÚPM</t>
  </si>
  <si>
    <t>ESF CP</t>
  </si>
  <si>
    <t>REKV</t>
  </si>
  <si>
    <t>Zvolená rekv.</t>
  </si>
  <si>
    <t>přísp. na provoz CHPM a CHPM-SVČ</t>
  </si>
  <si>
    <t>přísp. na zapracování</t>
  </si>
  <si>
    <t>překlenovací přísp.</t>
  </si>
  <si>
    <t>umístění ÚP</t>
  </si>
  <si>
    <t>Došlé celkem</t>
  </si>
  <si>
    <t>Počet odeslaných žádostí o poskytnutí součinnosti MV</t>
  </si>
  <si>
    <t>nové žádosti</t>
  </si>
  <si>
    <t>opakované žádosti</t>
  </si>
  <si>
    <t>Počet přijatých závazných stanovisek MV</t>
  </si>
  <si>
    <t xml:space="preserve">souhlasné závazné stanovisko </t>
  </si>
  <si>
    <t>nesouhlasné závazné stanovisko</t>
  </si>
  <si>
    <t>podmíněně souhlasné závazné stanovisko</t>
  </si>
  <si>
    <t>Počet podnětů MV k odejmutí povolení</t>
  </si>
  <si>
    <t>Součinnost Ministerstva vnitra dle ust. § 60a zákona č. 435/2004 Sb.,
o zaměstnanosti k 31.12.2013</t>
  </si>
  <si>
    <t>Rozpočet ÚP ČR - ke dni 31. 12. 2013 (v tis. Kč)</t>
  </si>
  <si>
    <t>HMN</t>
  </si>
  <si>
    <t>Dávky pěstounské péče</t>
  </si>
  <si>
    <t>OZP</t>
  </si>
  <si>
    <t>Příspěvek na péči</t>
  </si>
  <si>
    <t>SSP</t>
  </si>
  <si>
    <t>Hlavní město Praha</t>
  </si>
  <si>
    <t>Celkem</t>
  </si>
  <si>
    <t>Počet vyplacených dávek v krajích v roce 2013 (v tis.)</t>
  </si>
  <si>
    <t>Název organizační jednotky</t>
  </si>
  <si>
    <t>Pohřebné</t>
  </si>
  <si>
    <t>Porodné</t>
  </si>
  <si>
    <t>Příspěvek na bydlení</t>
  </si>
  <si>
    <t>Rodičovský příspěvek</t>
  </si>
  <si>
    <t>Sociální příplatek</t>
  </si>
  <si>
    <t>Ostatní</t>
  </si>
  <si>
    <t>Příspěvek na živobytí</t>
  </si>
  <si>
    <t>Doplatek na bydlení</t>
  </si>
  <si>
    <t>Mimořádná okamžitá pomoc</t>
  </si>
  <si>
    <t>Počet</t>
  </si>
  <si>
    <t>Příspěvek při ukončení pěst. péče</t>
  </si>
  <si>
    <t>Odměna pěstouna</t>
  </si>
  <si>
    <t>Příspěvek na mobilitu</t>
  </si>
  <si>
    <t>Dávky pro osoby se zdravotním postižením</t>
  </si>
  <si>
    <t>SPVPP - vyplacené řádné příspěvky v krajích v roce 2013</t>
  </si>
  <si>
    <t>Vyplacená suma
(v tis. Kč)</t>
  </si>
  <si>
    <t>Krajské pobočky</t>
  </si>
  <si>
    <t>PnŽ</t>
  </si>
  <si>
    <t>Sociální šetření</t>
  </si>
  <si>
    <t>Brno</t>
  </si>
  <si>
    <t>České Budějovice</t>
  </si>
  <si>
    <t>Hradci Králové</t>
  </si>
  <si>
    <t>Jihlava</t>
  </si>
  <si>
    <t>Karlové Vary</t>
  </si>
  <si>
    <t>Liberec</t>
  </si>
  <si>
    <t>Olomouc</t>
  </si>
  <si>
    <t>Ostrava</t>
  </si>
  <si>
    <t>Pardubice</t>
  </si>
  <si>
    <t>Plzeň</t>
  </si>
  <si>
    <t>Příbram</t>
  </si>
  <si>
    <t>Ústí nad Labem</t>
  </si>
  <si>
    <t>Zlín</t>
  </si>
  <si>
    <t>Celkový součet</t>
  </si>
  <si>
    <t>DnB</t>
  </si>
  <si>
    <t>říjen
2011</t>
  </si>
  <si>
    <t>Objem (v tis. Kč)</t>
  </si>
  <si>
    <t>Přílohy</t>
  </si>
  <si>
    <t>Společensky účelná pracovní místa zřízená u zaměstnavatele (SÚPM)</t>
  </si>
  <si>
    <t>Společensky účelná pracovní místa  - vyhrazená místa (SÚPM)</t>
  </si>
  <si>
    <t>Chráněné pracovní místa (CHPM) 
- zřízená</t>
  </si>
  <si>
    <t>Příspěvek na provoz CHPM  a CHPM - SVČ OZP</t>
  </si>
  <si>
    <r>
      <t xml:space="preserve">CHPM vymezená </t>
    </r>
    <r>
      <rPr>
        <b/>
        <vertAlign val="superscript"/>
        <sz val="16"/>
        <rFont val="Arial Narrow"/>
        <family val="2"/>
        <charset val="238"/>
      </rPr>
      <t>1)</t>
    </r>
  </si>
  <si>
    <t>Příspěvek na zapracování</t>
  </si>
  <si>
    <t xml:space="preserve">Projekty ESF - OP LZZ - SÚPM </t>
  </si>
  <si>
    <t xml:space="preserve">Projekty ESF 
OP LZZ - CP </t>
  </si>
  <si>
    <r>
      <t>Projekty ESF 
OP LZ</t>
    </r>
    <r>
      <rPr>
        <b/>
        <sz val="16"/>
        <rFont val="Arial Narrow"/>
        <family val="2"/>
        <charset val="238"/>
      </rPr>
      <t xml:space="preserve">Z - VPP </t>
    </r>
  </si>
  <si>
    <r>
      <t xml:space="preserve">1. vlna propouš
tění = zrušení </t>
    </r>
    <r>
      <rPr>
        <b/>
        <sz val="9"/>
        <color theme="1"/>
        <rFont val="Arial CE"/>
        <charset val="238"/>
      </rPr>
      <t>1000 SM</t>
    </r>
  </si>
  <si>
    <r>
      <t xml:space="preserve">3. vlna propouš
tění = zrušení </t>
    </r>
    <r>
      <rPr>
        <b/>
        <sz val="9"/>
        <color theme="1"/>
        <rFont val="Arial CE"/>
        <charset val="238"/>
      </rPr>
      <t>714  SM</t>
    </r>
    <r>
      <rPr>
        <sz val="9"/>
        <color theme="1"/>
        <rFont val="Arial CE"/>
        <charset val="238"/>
      </rPr>
      <t xml:space="preserve"> </t>
    </r>
  </si>
  <si>
    <r>
      <t xml:space="preserve">2. vlna propouš
tění = zrušení </t>
    </r>
    <r>
      <rPr>
        <b/>
        <sz val="9"/>
        <color theme="1"/>
        <rFont val="Arial CE"/>
        <charset val="238"/>
      </rPr>
      <t xml:space="preserve">185 SM </t>
    </r>
  </si>
  <si>
    <r>
      <t xml:space="preserve">příchod agend HMN a zaměst. z obcí v počtu </t>
    </r>
    <r>
      <rPr>
        <b/>
        <sz val="9"/>
        <color theme="1"/>
        <rFont val="Arial CE"/>
        <charset val="238"/>
      </rPr>
      <t xml:space="preserve">1953 SM </t>
    </r>
    <r>
      <rPr>
        <sz val="9"/>
        <color theme="1"/>
        <rFont val="Arial CE"/>
        <charset val="238"/>
      </rPr>
      <t xml:space="preserve">z počtu </t>
    </r>
    <r>
      <rPr>
        <b/>
        <sz val="9"/>
        <color theme="1"/>
        <rFont val="Arial CE"/>
        <charset val="238"/>
      </rPr>
      <t xml:space="preserve">3642 </t>
    </r>
    <r>
      <rPr>
        <sz val="9"/>
        <color theme="1"/>
        <rFont val="Arial CE"/>
        <charset val="238"/>
      </rPr>
      <t>pracov
níků vykonávajících agendu HMN na obcích
- 1689</t>
    </r>
  </si>
  <si>
    <t xml:space="preserve">9 SM převod MPSV 
</t>
  </si>
  <si>
    <t xml:space="preserve">16 SM převod MPSV 
</t>
  </si>
  <si>
    <t>1. čtvrtletí</t>
  </si>
  <si>
    <t>2. čtvrtletí</t>
  </si>
  <si>
    <t>3. čtvrtletí</t>
  </si>
  <si>
    <t>4. čtvrtletí</t>
  </si>
  <si>
    <t>Vývoj v oblasti aktivní politiky zaměstnanosti v roce 2013</t>
  </si>
  <si>
    <t>Příloha č. 1</t>
  </si>
  <si>
    <t>Příloha č. 2</t>
  </si>
  <si>
    <t>Příloha č. 4</t>
  </si>
  <si>
    <t>Rozpočet ÚP ČR k 31.12.2013</t>
  </si>
  <si>
    <t>Příloha č. 3b</t>
  </si>
  <si>
    <t>Příloha č. 3a</t>
  </si>
  <si>
    <t>Agentury práce</t>
  </si>
  <si>
    <t>Příloha č. 5</t>
  </si>
  <si>
    <t>Příloha č. 6a</t>
  </si>
  <si>
    <t>Příloha č. 6b</t>
  </si>
  <si>
    <t>Příloha č. 6c</t>
  </si>
  <si>
    <t>Příloha č. 6d</t>
  </si>
  <si>
    <t>Příloha č. 6e</t>
  </si>
  <si>
    <t>Příloha č. 7</t>
  </si>
  <si>
    <t>Příloha č. 8</t>
  </si>
  <si>
    <t>Seznam příloh</t>
  </si>
  <si>
    <t>z toho poštovné</t>
  </si>
  <si>
    <t>Dávky pěstounské péče*</t>
  </si>
  <si>
    <t>Objem (v tis. Kč)*</t>
  </si>
  <si>
    <t>Upravený   rozpočet</t>
  </si>
  <si>
    <t>Povolení překročit rozpočet o nároky z nespotřebovaných výdajů</t>
  </si>
  <si>
    <t>Povolení překročit rozpočet o mimorozpočtové zdroje</t>
  </si>
  <si>
    <t>-</t>
  </si>
  <si>
    <t>Plnění a čerpání rozpočtu</t>
  </si>
  <si>
    <t>Přídavek
na dítě</t>
  </si>
  <si>
    <t>GŘ</t>
  </si>
  <si>
    <t>* bez zdravotního a sociálního pojištění z odměny pěstouna, daně z přimu z odměny pěstouna a důchodového spoření z odměny pěstouna v celkové výši 244 139,7 tis. Kč</t>
  </si>
  <si>
    <t>Přísp. na zakoupení vozidla</t>
  </si>
  <si>
    <t>Příspěvek
při převzetí dítěte</t>
  </si>
  <si>
    <t>Příspěvek 
na zvláštní pomůcku</t>
  </si>
  <si>
    <r>
      <rPr>
        <i/>
        <vertAlign val="superscript"/>
        <sz val="14"/>
        <rFont val="Arial CE"/>
        <charset val="238"/>
      </rPr>
      <t>1)</t>
    </r>
    <r>
      <rPr>
        <i/>
        <sz val="14"/>
        <rFont val="Arial CE"/>
        <charset val="238"/>
      </rPr>
      <t>nejedná se o nově vytvořená místa, pouze o vymezená místa, kde jsou zaměstnáni OZP, pro účely získání příspěvku od ÚP ČR</t>
    </r>
  </si>
  <si>
    <t>Uchazeči, VPM a toky evidované nezaměstnanosti  (průměry)</t>
  </si>
  <si>
    <r>
      <t xml:space="preserve">Vyjde-li se  z výchozího počtu </t>
    </r>
    <r>
      <rPr>
        <b/>
        <sz val="10"/>
        <color theme="1"/>
        <rFont val="Arial CE"/>
        <charset val="238"/>
      </rPr>
      <t>8 136 SM</t>
    </r>
    <r>
      <rPr>
        <sz val="10"/>
        <color theme="1"/>
        <rFont val="Arial CE"/>
        <charset val="238"/>
      </rPr>
      <t xml:space="preserve"> (před 4/2011) a připočte-li se k tomu "pouze" agenda HMN převzatá z obcí za </t>
    </r>
    <r>
      <rPr>
        <b/>
        <sz val="10"/>
        <color theme="1"/>
        <rFont val="Arial CE"/>
        <charset val="238"/>
      </rPr>
      <t>3642</t>
    </r>
    <r>
      <rPr>
        <sz val="10"/>
        <color theme="1"/>
        <rFont val="Arial CE"/>
        <charset val="238"/>
      </rPr>
      <t xml:space="preserve"> pracovníků, odpovídalo by to pořebě cca </t>
    </r>
    <r>
      <rPr>
        <b/>
        <sz val="10"/>
        <color theme="1"/>
        <rFont val="Arial CE"/>
        <charset val="238"/>
      </rPr>
      <t>11 778</t>
    </r>
    <r>
      <rPr>
        <sz val="10"/>
        <color theme="1"/>
        <rFont val="Arial CE"/>
        <charset val="238"/>
      </rPr>
      <t xml:space="preserve"> </t>
    </r>
    <r>
      <rPr>
        <b/>
        <sz val="10"/>
        <color theme="1"/>
        <rFont val="Arial CE"/>
        <charset val="238"/>
      </rPr>
      <t>SM</t>
    </r>
    <r>
      <rPr>
        <sz val="10"/>
        <color theme="1"/>
        <rFont val="Arial CE"/>
        <charset val="238"/>
      </rPr>
      <t xml:space="preserve"> na ÚP pro zpracování všech agend (SSP, ZAM, HMN, atd…. atd).  Z toho plyne, že současný stav </t>
    </r>
    <r>
      <rPr>
        <b/>
        <sz val="10"/>
        <color theme="1"/>
        <rFont val="Arial CE"/>
        <charset val="238"/>
      </rPr>
      <t>9407 SM</t>
    </r>
    <r>
      <rPr>
        <sz val="10"/>
        <color theme="1"/>
        <rFont val="Arial CE"/>
        <charset val="238"/>
      </rPr>
      <t xml:space="preserve"> je o </t>
    </r>
    <r>
      <rPr>
        <b/>
        <sz val="10"/>
        <color theme="1"/>
        <rFont val="Arial CE"/>
        <charset val="238"/>
      </rPr>
      <t>20 %</t>
    </r>
    <r>
      <rPr>
        <sz val="10"/>
        <color theme="1"/>
        <rFont val="Arial CE"/>
        <charset val="238"/>
      </rPr>
      <t xml:space="preserve"> nižší než je optimální stav!</t>
    </r>
  </si>
  <si>
    <t>uchazeči na VPM*</t>
  </si>
  <si>
    <t>2 SM převod z MPSV
navýšení 51 SM (pěstounská péče)</t>
  </si>
  <si>
    <t>Průměr 2012</t>
  </si>
  <si>
    <t>Příspěvek na živobytí - sociální šetření za rok 2013 (v tis.)</t>
  </si>
  <si>
    <t>Doplatek na bydlení – sociální šetření za rok 2013 (v tis.)</t>
  </si>
  <si>
    <t xml:space="preserve">  GŘ</t>
  </si>
  <si>
    <t>Adresa sídla žadatele - kraj</t>
  </si>
  <si>
    <t>Objem vyplacených dávek v roce 2013 (v tis. Kč)</t>
  </si>
  <si>
    <t>Dávky státní sociální podpory v roce 2013 - objem v tis. Kč</t>
  </si>
  <si>
    <t>Dávky státní sociální podpory v roce 2013 - počet</t>
  </si>
  <si>
    <t>Dávky pěstounské péče v roce 2013 - objem a počet</t>
  </si>
  <si>
    <t>Dávky pro osoby se zdravotním postižením v roce 2013 - objem a počet</t>
  </si>
  <si>
    <t>Dávky pomoci v hmotné nouzi v roce 2013 - objem a počet</t>
  </si>
  <si>
    <t>Informace o vyřizování správní agendy v roce 2013 - agentury práce</t>
  </si>
  <si>
    <t>Vyřízeno
ve lhůtě</t>
  </si>
  <si>
    <t>V řízení
ve lhůtě</t>
  </si>
  <si>
    <t>Vyřízení
po lhůtě</t>
  </si>
  <si>
    <t>V řízení
po lhůtě</t>
  </si>
  <si>
    <t>Kraje</t>
  </si>
  <si>
    <t>Konečný
rozpočet</t>
  </si>
  <si>
    <t xml:space="preserve"> a bez povinného pojistného na veřejné zdravotní pojištění ve výši 109 015,5 tis. Kč</t>
  </si>
  <si>
    <t>* bez povinného pojistného na sociální zabezpečení a příspěvku na SPZ ve výši 302 185,4 tis. Kč</t>
  </si>
  <si>
    <t>Počet a podíl uchazečů o zaměstnání, ženy, uchazeči na podpoře, VPM, graf</t>
  </si>
  <si>
    <t>Příspěvek
na úhradu potřeb dítěte</t>
  </si>
  <si>
    <t>Příspěvek při
ukončení pěst. péče</t>
  </si>
  <si>
    <t>6 SM převod MPSV 
381 SM posílení krajských poboček</t>
  </si>
  <si>
    <t>319 SM posílení krajských poboček</t>
  </si>
  <si>
    <t>144 SM (na pěstouny) posílení krajských poboček 126</t>
  </si>
  <si>
    <t>60 SM (jedná se o dočasná SM) - - posílení nepoj. sociálních dávek + EKO</t>
  </si>
  <si>
    <t>Dávky SSP v roce 2013</t>
  </si>
  <si>
    <t>Dávky pěstounské péče v roce 2013</t>
  </si>
  <si>
    <t>Dávky pro OZP v roce 2013</t>
  </si>
  <si>
    <t>Dávky HMN v roce 2013</t>
  </si>
  <si>
    <t>Vyplacené příspěvky SPVPP v roce 2013</t>
  </si>
  <si>
    <t>Sociální šetření v roce 2013</t>
  </si>
  <si>
    <t>Vývoj v oblasti APZ v roce 2013</t>
  </si>
  <si>
    <t>Vyplacené dávky v roce 2013 -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</si>
</sst>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#,##0.00\ &quot;Kč&quot;"/>
    <numFmt numFmtId="167" formatCode="\$#,##0\ ;\(\$#,##0\)"/>
    <numFmt numFmtId="168" formatCode="#\ ##0"/>
  </numFmts>
  <fonts count="7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Araial CE"/>
      <charset val="238"/>
    </font>
    <font>
      <i/>
      <sz val="10"/>
      <name val="Arial CE"/>
      <charset val="238"/>
    </font>
    <font>
      <sz val="10"/>
      <color theme="1"/>
      <name val="Arial CE"/>
      <charset val="238"/>
    </font>
    <font>
      <b/>
      <sz val="10"/>
      <name val="Arial"/>
      <family val="2"/>
      <charset val="238"/>
    </font>
    <font>
      <b/>
      <sz val="10"/>
      <color theme="1"/>
      <name val="Arial CE"/>
      <charset val="238"/>
    </font>
    <font>
      <b/>
      <i/>
      <sz val="10"/>
      <color theme="1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12"/>
      <name val=" Arial CE"/>
      <charset val="238"/>
    </font>
    <font>
      <b/>
      <sz val="14"/>
      <color theme="1"/>
      <name val="Araial CE"/>
      <charset val="238"/>
    </font>
    <font>
      <b/>
      <sz val="12"/>
      <color theme="1"/>
      <name val="Araial CE"/>
      <charset val="238"/>
    </font>
    <font>
      <b/>
      <sz val="9.3000000000000007"/>
      <name val="Arial CE"/>
      <charset val="238"/>
    </font>
    <font>
      <b/>
      <sz val="9.3000000000000007"/>
      <color theme="1"/>
      <name val="Arial CE"/>
      <charset val="238"/>
    </font>
    <font>
      <sz val="11"/>
      <color theme="1"/>
      <name val="Arial CE"/>
      <charset val="238"/>
    </font>
    <font>
      <b/>
      <sz val="22"/>
      <name val="Arial CE"/>
      <family val="2"/>
      <charset val="238"/>
    </font>
    <font>
      <b/>
      <sz val="20"/>
      <name val="Arial CE"/>
      <family val="2"/>
      <charset val="238"/>
    </font>
    <font>
      <b/>
      <sz val="20"/>
      <color indexed="14"/>
      <name val="Arial CE"/>
      <family val="2"/>
      <charset val="238"/>
    </font>
    <font>
      <b/>
      <i/>
      <sz val="14"/>
      <color indexed="14"/>
      <name val="Arial CE"/>
      <charset val="238"/>
    </font>
    <font>
      <b/>
      <sz val="22"/>
      <color indexed="14"/>
      <name val="Arial CE"/>
      <charset val="238"/>
    </font>
    <font>
      <b/>
      <sz val="10"/>
      <color rgb="FF008080"/>
      <name val="Arial CE"/>
      <family val="2"/>
      <charset val="238"/>
    </font>
    <font>
      <b/>
      <sz val="10"/>
      <color rgb="FFFF00FF"/>
      <name val="Arial CE"/>
      <charset val="238"/>
    </font>
    <font>
      <b/>
      <sz val="12"/>
      <color indexed="12"/>
      <name val="Arial CE"/>
      <charset val="238"/>
    </font>
    <font>
      <i/>
      <sz val="14"/>
      <name val="Arial Narrow"/>
      <family val="2"/>
    </font>
    <font>
      <b/>
      <sz val="16"/>
      <name val="Arial Narrow"/>
      <family val="2"/>
    </font>
    <font>
      <b/>
      <vertAlign val="superscript"/>
      <sz val="16"/>
      <name val="Arial Narrow"/>
      <family val="2"/>
      <charset val="238"/>
    </font>
    <font>
      <sz val="12"/>
      <name val="Arial CE"/>
      <family val="2"/>
      <charset val="238"/>
    </font>
    <font>
      <sz val="14"/>
      <name val="Arial Narrow"/>
      <family val="2"/>
    </font>
    <font>
      <b/>
      <i/>
      <sz val="12"/>
      <name val="Arial CE"/>
      <charset val="238"/>
    </font>
    <font>
      <sz val="14"/>
      <name val="Arial CE"/>
      <family val="2"/>
      <charset val="238"/>
    </font>
    <font>
      <sz val="14"/>
      <name val="Arial CE"/>
      <charset val="238"/>
    </font>
    <font>
      <b/>
      <sz val="12"/>
      <name val="Arial CE"/>
      <family val="2"/>
      <charset val="238"/>
    </font>
    <font>
      <b/>
      <i/>
      <sz val="14"/>
      <name val="Arial CE"/>
      <charset val="238"/>
    </font>
    <font>
      <b/>
      <sz val="14"/>
      <name val="Arial CE"/>
      <charset val="238"/>
    </font>
    <font>
      <b/>
      <sz val="9"/>
      <color rgb="FFFF00FF"/>
      <name val="Arial CE"/>
      <charset val="238"/>
    </font>
    <font>
      <b/>
      <sz val="14"/>
      <name val="Arial Narrow"/>
      <family val="2"/>
    </font>
    <font>
      <b/>
      <sz val="11"/>
      <color indexed="12"/>
      <name val="Arial CE"/>
      <charset val="238"/>
    </font>
    <font>
      <i/>
      <vertAlign val="superscript"/>
      <sz val="14"/>
      <name val="Arial Narrow"/>
      <family val="2"/>
    </font>
    <font>
      <b/>
      <sz val="14"/>
      <color indexed="14"/>
      <name val="Arial CE"/>
      <charset val="238"/>
    </font>
    <font>
      <sz val="12"/>
      <color indexed="12"/>
      <name val="Arial CE"/>
      <charset val="238"/>
    </font>
    <font>
      <b/>
      <sz val="14"/>
      <name val="Arial CE"/>
      <family val="2"/>
      <charset val="238"/>
    </font>
    <font>
      <sz val="14"/>
      <color indexed="14"/>
      <name val="Arial CE"/>
      <family val="2"/>
      <charset val="238"/>
    </font>
    <font>
      <sz val="14"/>
      <color indexed="12"/>
      <name val="Arial CE"/>
      <family val="2"/>
      <charset val="238"/>
    </font>
    <font>
      <sz val="8"/>
      <name val="Arial CE"/>
      <charset val="238"/>
    </font>
    <font>
      <sz val="10"/>
      <name val="Arial Narrow"/>
      <family val="2"/>
    </font>
    <font>
      <sz val="8"/>
      <name val="NimbusRoman"/>
      <charset val="238"/>
    </font>
    <font>
      <b/>
      <sz val="18"/>
      <name val="Arial CE"/>
      <charset val="238"/>
    </font>
    <font>
      <b/>
      <sz val="11"/>
      <color theme="1"/>
      <name val="Arial CE"/>
      <charset val="238"/>
    </font>
    <font>
      <b/>
      <sz val="12"/>
      <color theme="1"/>
      <name val="Arial CE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28"/>
      <color theme="1"/>
      <name val="Arial CE"/>
      <charset val="238"/>
    </font>
    <font>
      <b/>
      <sz val="16"/>
      <name val="Arial Narrow"/>
      <family val="2"/>
      <charset val="238"/>
    </font>
    <font>
      <sz val="9"/>
      <color theme="1"/>
      <name val="Arial CE"/>
      <charset val="238"/>
    </font>
    <font>
      <b/>
      <sz val="9"/>
      <color theme="1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 CE"/>
      <charset val="238"/>
    </font>
    <font>
      <i/>
      <sz val="14"/>
      <name val="Arial CE"/>
      <charset val="238"/>
    </font>
    <font>
      <i/>
      <vertAlign val="superscript"/>
      <sz val="14"/>
      <name val="Arial CE"/>
      <charset val="238"/>
    </font>
    <font>
      <sz val="11"/>
      <color rgb="FF3B3C3D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gray0625">
        <fgColor indexed="8"/>
        <bgColor indexed="9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6" fillId="5" borderId="0" applyProtection="0"/>
    <xf numFmtId="0" fontId="6" fillId="0" borderId="0">
      <alignment vertical="top"/>
    </xf>
    <xf numFmtId="0" fontId="55" fillId="0" borderId="0"/>
  </cellStyleXfs>
  <cellXfs count="537">
    <xf numFmtId="0" fontId="0" fillId="0" borderId="0" xfId="0"/>
    <xf numFmtId="0" fontId="4" fillId="3" borderId="1" xfId="0" applyFont="1" applyFill="1" applyBorder="1" applyAlignment="1">
      <alignment horizontal="center"/>
    </xf>
    <xf numFmtId="0" fontId="0" fillId="0" borderId="0" xfId="0" applyAlignment="1">
      <alignment horizontal="right" vertical="center"/>
    </xf>
    <xf numFmtId="1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top"/>
    </xf>
    <xf numFmtId="165" fontId="0" fillId="0" borderId="0" xfId="0" applyNumberFormat="1" applyBorder="1" applyAlignment="1"/>
    <xf numFmtId="165" fontId="0" fillId="0" borderId="0" xfId="0" applyNumberFormat="1" applyFont="1" applyBorder="1" applyAlignment="1"/>
    <xf numFmtId="165" fontId="0" fillId="0" borderId="0" xfId="0" applyNumberFormat="1" applyFont="1" applyBorder="1" applyAlignment="1">
      <alignment horizontal="right"/>
    </xf>
    <xf numFmtId="0" fontId="9" fillId="0" borderId="0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164" fontId="10" fillId="0" borderId="10" xfId="0" applyNumberFormat="1" applyFont="1" applyBorder="1" applyAlignment="1"/>
    <xf numFmtId="164" fontId="10" fillId="0" borderId="14" xfId="0" applyNumberFormat="1" applyFont="1" applyBorder="1" applyAlignment="1"/>
    <xf numFmtId="164" fontId="10" fillId="0" borderId="0" xfId="0" applyNumberFormat="1" applyFont="1" applyBorder="1" applyAlignment="1"/>
    <xf numFmtId="164" fontId="10" fillId="0" borderId="5" xfId="0" applyNumberFormat="1" applyFont="1" applyBorder="1" applyAlignment="1"/>
    <xf numFmtId="164" fontId="10" fillId="0" borderId="12" xfId="0" applyNumberFormat="1" applyFont="1" applyBorder="1" applyAlignment="1"/>
    <xf numFmtId="164" fontId="10" fillId="0" borderId="6" xfId="0" applyNumberFormat="1" applyFont="1" applyBorder="1" applyAlignment="1"/>
    <xf numFmtId="0" fontId="10" fillId="3" borderId="12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165" fontId="10" fillId="0" borderId="18" xfId="0" applyNumberFormat="1" applyFont="1" applyBorder="1" applyAlignment="1"/>
    <xf numFmtId="165" fontId="10" fillId="0" borderId="19" xfId="0" applyNumberFormat="1" applyFont="1" applyBorder="1" applyAlignment="1"/>
    <xf numFmtId="165" fontId="10" fillId="0" borderId="20" xfId="0" applyNumberFormat="1" applyFont="1" applyBorder="1" applyAlignment="1"/>
    <xf numFmtId="165" fontId="10" fillId="0" borderId="14" xfId="0" applyNumberFormat="1" applyFont="1" applyBorder="1" applyAlignment="1"/>
    <xf numFmtId="165" fontId="10" fillId="0" borderId="0" xfId="0" applyNumberFormat="1" applyFont="1" applyBorder="1" applyAlignment="1"/>
    <xf numFmtId="165" fontId="10" fillId="0" borderId="22" xfId="0" applyNumberFormat="1" applyFont="1" applyBorder="1" applyAlignment="1"/>
    <xf numFmtId="165" fontId="10" fillId="0" borderId="23" xfId="0" applyNumberFormat="1" applyFont="1" applyBorder="1" applyAlignment="1"/>
    <xf numFmtId="165" fontId="10" fillId="0" borderId="12" xfId="0" applyNumberFormat="1" applyFont="1" applyBorder="1" applyAlignment="1"/>
    <xf numFmtId="165" fontId="10" fillId="0" borderId="6" xfId="0" applyNumberFormat="1" applyFont="1" applyBorder="1" applyAlignment="1"/>
    <xf numFmtId="0" fontId="8" fillId="0" borderId="0" xfId="0" applyFont="1" applyAlignment="1">
      <alignment horizontal="left"/>
    </xf>
    <xf numFmtId="0" fontId="0" fillId="0" borderId="0" xfId="0" applyFill="1"/>
    <xf numFmtId="0" fontId="11" fillId="0" borderId="0" xfId="0" applyFont="1" applyFill="1" applyBorder="1"/>
    <xf numFmtId="0" fontId="0" fillId="0" borderId="0" xfId="0" applyFill="1" applyBorder="1"/>
    <xf numFmtId="166" fontId="11" fillId="0" borderId="0" xfId="0" applyNumberFormat="1" applyFont="1" applyFill="1" applyBorder="1" applyAlignment="1">
      <alignment horizontal="center"/>
    </xf>
    <xf numFmtId="166" fontId="0" fillId="0" borderId="0" xfId="0" applyNumberFormat="1" applyFill="1" applyBorder="1"/>
    <xf numFmtId="0" fontId="0" fillId="3" borderId="1" xfId="0" applyFill="1" applyBorder="1"/>
    <xf numFmtId="0" fontId="2" fillId="3" borderId="1" xfId="0" applyFont="1" applyFill="1" applyBorder="1" applyAlignment="1">
      <alignment readingOrder="1"/>
    </xf>
    <xf numFmtId="0" fontId="0" fillId="0" borderId="1" xfId="0" applyBorder="1" applyAlignment="1">
      <alignment horizontal="center"/>
    </xf>
    <xf numFmtId="0" fontId="5" fillId="0" borderId="2" xfId="0" applyFont="1" applyFill="1" applyBorder="1"/>
    <xf numFmtId="0" fontId="10" fillId="0" borderId="5" xfId="0" applyFont="1" applyFill="1" applyBorder="1" applyAlignment="1">
      <alignment horizontal="center" vertical="top"/>
    </xf>
    <xf numFmtId="0" fontId="10" fillId="0" borderId="5" xfId="1" applyFont="1" applyFill="1" applyBorder="1" applyAlignment="1">
      <alignment horizontal="center"/>
    </xf>
    <xf numFmtId="0" fontId="10" fillId="0" borderId="12" xfId="1" applyFont="1" applyFill="1" applyBorder="1" applyAlignment="1">
      <alignment horizontal="center"/>
    </xf>
    <xf numFmtId="0" fontId="13" fillId="0" borderId="16" xfId="1" applyFont="1" applyFill="1" applyBorder="1" applyAlignment="1">
      <alignment horizontal="center" vertical="top" wrapText="1"/>
    </xf>
    <xf numFmtId="0" fontId="14" fillId="0" borderId="0" xfId="0" applyFont="1" applyAlignment="1"/>
    <xf numFmtId="49" fontId="11" fillId="3" borderId="1" xfId="0" applyNumberFormat="1" applyFont="1" applyFill="1" applyBorder="1" applyAlignment="1">
      <alignment horizontal="center" wrapText="1"/>
    </xf>
    <xf numFmtId="0" fontId="5" fillId="3" borderId="14" xfId="0" applyFont="1" applyFill="1" applyBorder="1"/>
    <xf numFmtId="0" fontId="10" fillId="3" borderId="12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wrapText="1"/>
    </xf>
    <xf numFmtId="49" fontId="5" fillId="3" borderId="20" xfId="0" applyNumberFormat="1" applyFont="1" applyFill="1" applyBorder="1" applyAlignment="1">
      <alignment horizontal="center" wrapText="1"/>
    </xf>
    <xf numFmtId="49" fontId="5" fillId="3" borderId="8" xfId="0" applyNumberFormat="1" applyFont="1" applyFill="1" applyBorder="1" applyAlignment="1">
      <alignment horizontal="center" wrapText="1"/>
    </xf>
    <xf numFmtId="49" fontId="5" fillId="3" borderId="15" xfId="0" applyNumberFormat="1" applyFont="1" applyFill="1" applyBorder="1" applyAlignment="1">
      <alignment horizontal="center" wrapText="1"/>
    </xf>
    <xf numFmtId="165" fontId="10" fillId="0" borderId="8" xfId="0" applyNumberFormat="1" applyFont="1" applyBorder="1" applyAlignment="1">
      <alignment horizontal="right" indent="1"/>
    </xf>
    <xf numFmtId="165" fontId="10" fillId="0" borderId="10" xfId="0" applyNumberFormat="1" applyFont="1" applyBorder="1" applyAlignment="1">
      <alignment horizontal="right" indent="1"/>
    </xf>
    <xf numFmtId="165" fontId="10" fillId="0" borderId="21" xfId="0" applyNumberFormat="1" applyFont="1" applyBorder="1" applyAlignment="1">
      <alignment horizontal="right" indent="1"/>
    </xf>
    <xf numFmtId="165" fontId="10" fillId="0" borderId="5" xfId="0" applyNumberFormat="1" applyFont="1" applyBorder="1" applyAlignment="1">
      <alignment horizontal="right" indent="1"/>
    </xf>
    <xf numFmtId="164" fontId="10" fillId="0" borderId="10" xfId="0" applyNumberFormat="1" applyFont="1" applyBorder="1" applyAlignment="1">
      <alignment horizontal="right" indent="1"/>
    </xf>
    <xf numFmtId="164" fontId="10" fillId="0" borderId="21" xfId="0" applyNumberFormat="1" applyFont="1" applyBorder="1" applyAlignment="1">
      <alignment horizontal="right" indent="1"/>
    </xf>
    <xf numFmtId="164" fontId="10" fillId="0" borderId="5" xfId="0" applyNumberFormat="1" applyFont="1" applyBorder="1" applyAlignment="1">
      <alignment horizontal="right" indent="1"/>
    </xf>
    <xf numFmtId="3" fontId="0" fillId="0" borderId="0" xfId="0" applyNumberFormat="1"/>
    <xf numFmtId="0" fontId="6" fillId="0" borderId="0" xfId="2"/>
    <xf numFmtId="0" fontId="49" fillId="0" borderId="23" xfId="2" applyFont="1" applyBorder="1" applyAlignment="1">
      <alignment horizontal="centerContinuous"/>
    </xf>
    <xf numFmtId="0" fontId="49" fillId="0" borderId="0" xfId="2" applyFont="1" applyAlignment="1">
      <alignment horizontal="centerContinuous"/>
    </xf>
    <xf numFmtId="0" fontId="51" fillId="0" borderId="0" xfId="2" applyFont="1" applyAlignment="1">
      <alignment horizontal="centerContinuous"/>
    </xf>
    <xf numFmtId="0" fontId="51" fillId="0" borderId="0" xfId="2" applyFont="1"/>
    <xf numFmtId="1" fontId="6" fillId="0" borderId="0" xfId="2" applyNumberFormat="1"/>
    <xf numFmtId="3" fontId="35" fillId="0" borderId="0" xfId="2" applyNumberFormat="1" applyFont="1" applyFill="1" applyBorder="1"/>
    <xf numFmtId="0" fontId="29" fillId="0" borderId="0" xfId="2" applyFont="1" applyBorder="1" applyAlignment="1">
      <alignment horizontal="center"/>
    </xf>
    <xf numFmtId="1" fontId="6" fillId="0" borderId="0" xfId="2" applyNumberFormat="1" applyBorder="1"/>
    <xf numFmtId="3" fontId="6" fillId="0" borderId="0" xfId="2" applyNumberFormat="1"/>
    <xf numFmtId="3" fontId="48" fillId="0" borderId="0" xfId="2" applyNumberFormat="1" applyFont="1" applyBorder="1"/>
    <xf numFmtId="0" fontId="49" fillId="0" borderId="0" xfId="2" applyFont="1" applyBorder="1" applyAlignment="1">
      <alignment horizontal="centerContinuous"/>
    </xf>
    <xf numFmtId="3" fontId="48" fillId="0" borderId="0" xfId="2" applyNumberFormat="1" applyFont="1" applyBorder="1" applyAlignment="1"/>
    <xf numFmtId="0" fontId="33" fillId="0" borderId="0" xfId="2" applyFont="1" applyFill="1" applyBorder="1" applyAlignment="1">
      <alignment horizontal="centerContinuous"/>
    </xf>
    <xf numFmtId="0" fontId="29" fillId="0" borderId="0" xfId="2" applyFont="1" applyBorder="1" applyAlignment="1">
      <alignment horizontal="centerContinuous"/>
    </xf>
    <xf numFmtId="0" fontId="6" fillId="0" borderId="0" xfId="2" applyBorder="1"/>
    <xf numFmtId="0" fontId="35" fillId="0" borderId="0" xfId="2" applyFont="1"/>
    <xf numFmtId="3" fontId="47" fillId="0" borderId="0" xfId="2" applyNumberFormat="1" applyFont="1" applyBorder="1" applyAlignment="1"/>
    <xf numFmtId="0" fontId="6" fillId="0" borderId="0" xfId="2" applyFill="1" applyBorder="1"/>
    <xf numFmtId="0" fontId="35" fillId="0" borderId="0" xfId="2" applyFont="1" applyFill="1" applyBorder="1"/>
    <xf numFmtId="0" fontId="33" fillId="0" borderId="0" xfId="2" applyFont="1" applyBorder="1" applyAlignment="1">
      <alignment horizontal="centerContinuous"/>
    </xf>
    <xf numFmtId="0" fontId="36" fillId="0" borderId="0" xfId="2" applyFont="1" applyBorder="1"/>
    <xf numFmtId="0" fontId="9" fillId="0" borderId="0" xfId="2" applyFont="1"/>
    <xf numFmtId="0" fontId="25" fillId="0" borderId="0" xfId="2" applyFont="1"/>
    <xf numFmtId="0" fontId="46" fillId="0" borderId="0" xfId="2" applyFont="1"/>
    <xf numFmtId="0" fontId="32" fillId="0" borderId="0" xfId="2" applyFont="1"/>
    <xf numFmtId="3" fontId="35" fillId="0" borderId="0" xfId="2" applyNumberFormat="1" applyFont="1" applyBorder="1"/>
    <xf numFmtId="3" fontId="35" fillId="0" borderId="0" xfId="2" applyNumberFormat="1" applyFont="1" applyFill="1" applyBorder="1" applyAlignment="1"/>
    <xf numFmtId="0" fontId="35" fillId="0" borderId="0" xfId="2" applyFont="1" applyBorder="1"/>
    <xf numFmtId="165" fontId="35" fillId="0" borderId="0" xfId="2" applyNumberFormat="1" applyFont="1" applyFill="1" applyBorder="1"/>
    <xf numFmtId="3" fontId="45" fillId="0" borderId="0" xfId="2" applyNumberFormat="1" applyFont="1" applyFill="1" applyBorder="1"/>
    <xf numFmtId="3" fontId="39" fillId="0" borderId="0" xfId="2" applyNumberFormat="1" applyFont="1" applyFill="1" applyBorder="1"/>
    <xf numFmtId="3" fontId="44" fillId="0" borderId="0" xfId="2" applyNumberFormat="1" applyFont="1" applyFill="1" applyBorder="1"/>
    <xf numFmtId="0" fontId="43" fillId="0" borderId="0" xfId="2" applyFont="1" applyBorder="1" applyAlignment="1">
      <alignment horizontal="left"/>
    </xf>
    <xf numFmtId="0" fontId="33" fillId="0" borderId="0" xfId="2" applyFont="1" applyFill="1" applyBorder="1" applyAlignment="1">
      <alignment horizontal="center" vertical="center"/>
    </xf>
    <xf numFmtId="3" fontId="36" fillId="0" borderId="0" xfId="2" applyNumberFormat="1" applyFont="1" applyFill="1" applyBorder="1"/>
    <xf numFmtId="3" fontId="36" fillId="0" borderId="66" xfId="2" applyNumberFormat="1" applyFont="1" applyFill="1" applyBorder="1"/>
    <xf numFmtId="3" fontId="36" fillId="0" borderId="55" xfId="2" applyNumberFormat="1" applyFont="1" applyFill="1" applyBorder="1"/>
    <xf numFmtId="3" fontId="36" fillId="0" borderId="52" xfId="2" applyNumberFormat="1" applyFont="1" applyFill="1" applyBorder="1"/>
    <xf numFmtId="3" fontId="36" fillId="0" borderId="52" xfId="2" applyNumberFormat="1" applyFont="1" applyBorder="1"/>
    <xf numFmtId="3" fontId="36" fillId="0" borderId="55" xfId="2" applyNumberFormat="1" applyFont="1" applyBorder="1"/>
    <xf numFmtId="0" fontId="29" fillId="0" borderId="47" xfId="2" applyFont="1" applyBorder="1" applyAlignment="1">
      <alignment horizontal="center"/>
    </xf>
    <xf numFmtId="3" fontId="36" fillId="0" borderId="62" xfId="2" applyNumberFormat="1" applyFont="1" applyFill="1" applyBorder="1"/>
    <xf numFmtId="3" fontId="36" fillId="0" borderId="45" xfId="2" applyNumberFormat="1" applyFont="1" applyFill="1" applyBorder="1"/>
    <xf numFmtId="3" fontId="36" fillId="0" borderId="9" xfId="2" applyNumberFormat="1" applyFont="1" applyFill="1" applyBorder="1"/>
    <xf numFmtId="3" fontId="36" fillId="0" borderId="9" xfId="2" applyNumberFormat="1" applyFont="1" applyBorder="1"/>
    <xf numFmtId="3" fontId="36" fillId="0" borderId="45" xfId="2" applyNumberFormat="1" applyFont="1" applyBorder="1"/>
    <xf numFmtId="0" fontId="29" fillId="0" borderId="33" xfId="2" applyFont="1" applyBorder="1" applyAlignment="1">
      <alignment horizontal="center"/>
    </xf>
    <xf numFmtId="0" fontId="41" fillId="0" borderId="0" xfId="2" applyFont="1" applyFill="1" applyBorder="1" applyAlignment="1">
      <alignment horizontal="center"/>
    </xf>
    <xf numFmtId="0" fontId="33" fillId="0" borderId="0" xfId="2" applyFont="1" applyFill="1" applyBorder="1" applyAlignment="1">
      <alignment horizontal="center"/>
    </xf>
    <xf numFmtId="0" fontId="30" fillId="0" borderId="0" xfId="2" applyFont="1" applyFill="1" applyBorder="1" applyAlignment="1">
      <alignment horizontal="center"/>
    </xf>
    <xf numFmtId="3" fontId="32" fillId="0" borderId="0" xfId="2" applyNumberFormat="1" applyFont="1"/>
    <xf numFmtId="0" fontId="37" fillId="4" borderId="0" xfId="2" applyFont="1" applyFill="1" applyBorder="1" applyAlignment="1">
      <alignment horizontal="center"/>
    </xf>
    <xf numFmtId="0" fontId="6" fillId="0" borderId="0" xfId="2" applyAlignment="1"/>
    <xf numFmtId="0" fontId="32" fillId="0" borderId="0" xfId="2" applyFont="1" applyFill="1" applyBorder="1"/>
    <xf numFmtId="0" fontId="32" fillId="0" borderId="0" xfId="2" applyFont="1" applyBorder="1"/>
    <xf numFmtId="0" fontId="33" fillId="0" borderId="66" xfId="2" applyFont="1" applyBorder="1" applyAlignment="1">
      <alignment horizontal="center"/>
    </xf>
    <xf numFmtId="0" fontId="33" fillId="0" borderId="55" xfId="2" applyFont="1" applyBorder="1" applyAlignment="1">
      <alignment horizontal="center"/>
    </xf>
    <xf numFmtId="0" fontId="33" fillId="0" borderId="50" xfId="2" applyFont="1" applyBorder="1" applyAlignment="1">
      <alignment horizontal="center"/>
    </xf>
    <xf numFmtId="0" fontId="33" fillId="0" borderId="48" xfId="2" applyFont="1" applyBorder="1" applyAlignment="1">
      <alignment horizontal="centerContinuous"/>
    </xf>
    <xf numFmtId="0" fontId="33" fillId="0" borderId="55" xfId="2" applyFont="1" applyBorder="1" applyAlignment="1">
      <alignment horizontal="centerContinuous"/>
    </xf>
    <xf numFmtId="0" fontId="33" fillId="0" borderId="49" xfId="2" applyFont="1" applyBorder="1" applyAlignment="1">
      <alignment horizontal="centerContinuous"/>
    </xf>
    <xf numFmtId="0" fontId="33" fillId="0" borderId="62" xfId="2" applyFont="1" applyBorder="1" applyAlignment="1">
      <alignment horizontal="center"/>
    </xf>
    <xf numFmtId="0" fontId="33" fillId="0" borderId="45" xfId="2" applyFont="1" applyBorder="1" applyAlignment="1">
      <alignment horizontal="center"/>
    </xf>
    <xf numFmtId="0" fontId="33" fillId="0" borderId="43" xfId="2" applyFont="1" applyBorder="1" applyAlignment="1">
      <alignment horizontal="center"/>
    </xf>
    <xf numFmtId="0" fontId="33" fillId="0" borderId="41" xfId="2" applyFont="1" applyBorder="1" applyAlignment="1">
      <alignment horizontal="centerContinuous"/>
    </xf>
    <xf numFmtId="0" fontId="33" fillId="0" borderId="45" xfId="2" applyFont="1" applyBorder="1" applyAlignment="1">
      <alignment horizontal="centerContinuous"/>
    </xf>
    <xf numFmtId="0" fontId="33" fillId="0" borderId="42" xfId="2" applyFont="1" applyBorder="1" applyAlignment="1">
      <alignment horizontal="centerContinuous"/>
    </xf>
    <xf numFmtId="0" fontId="33" fillId="0" borderId="65" xfId="2" applyFont="1" applyBorder="1" applyAlignment="1">
      <alignment horizontal="center"/>
    </xf>
    <xf numFmtId="0" fontId="42" fillId="0" borderId="0" xfId="2" applyFont="1"/>
    <xf numFmtId="0" fontId="33" fillId="0" borderId="0" xfId="2" applyFont="1" applyFill="1" applyBorder="1" applyAlignment="1"/>
    <xf numFmtId="0" fontId="30" fillId="0" borderId="0" xfId="2" applyFont="1" applyFill="1" applyBorder="1" applyAlignment="1">
      <alignment vertical="center" wrapText="1"/>
    </xf>
    <xf numFmtId="3" fontId="40" fillId="0" borderId="51" xfId="2" applyNumberFormat="1" applyFont="1" applyFill="1" applyBorder="1" applyAlignment="1"/>
    <xf numFmtId="3" fontId="35" fillId="0" borderId="51" xfId="2" applyNumberFormat="1" applyFont="1" applyBorder="1"/>
    <xf numFmtId="0" fontId="29" fillId="0" borderId="51" xfId="2" applyFont="1" applyBorder="1" applyAlignment="1">
      <alignment horizontal="center"/>
    </xf>
    <xf numFmtId="3" fontId="38" fillId="0" borderId="0" xfId="2" applyNumberFormat="1" applyFont="1" applyFill="1" applyBorder="1"/>
    <xf numFmtId="0" fontId="6" fillId="0" borderId="0" xfId="2" applyFill="1"/>
    <xf numFmtId="1" fontId="32" fillId="0" borderId="0" xfId="2" applyNumberFormat="1" applyFont="1"/>
    <xf numFmtId="3" fontId="35" fillId="0" borderId="56" xfId="2" applyNumberFormat="1" applyFont="1" applyBorder="1"/>
    <xf numFmtId="3" fontId="35" fillId="0" borderId="48" xfId="2" applyNumberFormat="1" applyFont="1" applyBorder="1"/>
    <xf numFmtId="3" fontId="35" fillId="0" borderId="50" xfId="2" applyNumberFormat="1" applyFont="1" applyBorder="1"/>
    <xf numFmtId="3" fontId="35" fillId="0" borderId="55" xfId="2" applyNumberFormat="1" applyFont="1" applyBorder="1"/>
    <xf numFmtId="3" fontId="35" fillId="0" borderId="52" xfId="2" applyNumberFormat="1" applyFont="1" applyBorder="1"/>
    <xf numFmtId="3" fontId="35" fillId="0" borderId="49" xfId="2" applyNumberFormat="1" applyFont="1" applyBorder="1"/>
    <xf numFmtId="3" fontId="35" fillId="0" borderId="53" xfId="2" applyNumberFormat="1" applyFont="1" applyBorder="1"/>
    <xf numFmtId="3" fontId="35" fillId="0" borderId="64" xfId="2" applyNumberFormat="1" applyFont="1" applyBorder="1"/>
    <xf numFmtId="0" fontId="29" fillId="0" borderId="47" xfId="2" applyFont="1" applyFill="1" applyBorder="1" applyAlignment="1">
      <alignment horizontal="center"/>
    </xf>
    <xf numFmtId="3" fontId="35" fillId="0" borderId="62" xfId="2" applyNumberFormat="1" applyFont="1" applyBorder="1"/>
    <xf numFmtId="3" fontId="35" fillId="0" borderId="41" xfId="2" applyNumberFormat="1" applyFont="1" applyBorder="1"/>
    <xf numFmtId="3" fontId="35" fillId="0" borderId="43" xfId="2" applyNumberFormat="1" applyFont="1" applyBorder="1"/>
    <xf numFmtId="3" fontId="35" fillId="0" borderId="45" xfId="2" applyNumberFormat="1" applyFont="1" applyBorder="1"/>
    <xf numFmtId="3" fontId="35" fillId="0" borderId="9" xfId="2" applyNumberFormat="1" applyFont="1" applyBorder="1"/>
    <xf numFmtId="3" fontId="35" fillId="0" borderId="42" xfId="2" applyNumberFormat="1" applyFont="1" applyBorder="1"/>
    <xf numFmtId="3" fontId="35" fillId="0" borderId="7" xfId="2" applyNumberFormat="1" applyFont="1" applyBorder="1"/>
    <xf numFmtId="3" fontId="35" fillId="0" borderId="63" xfId="2" applyNumberFormat="1" applyFont="1" applyBorder="1"/>
    <xf numFmtId="0" fontId="3" fillId="0" borderId="0" xfId="2" applyFont="1" applyBorder="1"/>
    <xf numFmtId="3" fontId="36" fillId="0" borderId="62" xfId="2" applyNumberFormat="1" applyFont="1" applyBorder="1"/>
    <xf numFmtId="3" fontId="36" fillId="0" borderId="41" xfId="2" applyNumberFormat="1" applyFont="1" applyBorder="1"/>
    <xf numFmtId="3" fontId="36" fillId="0" borderId="59" xfId="2" applyNumberFormat="1" applyFont="1" applyBorder="1"/>
    <xf numFmtId="3" fontId="35" fillId="0" borderId="60" xfId="2" applyNumberFormat="1" applyFont="1" applyBorder="1"/>
    <xf numFmtId="3" fontId="35" fillId="0" borderId="61" xfId="2" applyNumberFormat="1" applyFont="1" applyBorder="1"/>
    <xf numFmtId="3" fontId="35" fillId="0" borderId="31" xfId="2" applyNumberFormat="1" applyFont="1" applyBorder="1"/>
    <xf numFmtId="3" fontId="35" fillId="0" borderId="30" xfId="2" applyNumberFormat="1" applyFont="1" applyBorder="1"/>
    <xf numFmtId="3" fontId="35" fillId="0" borderId="59" xfId="2" applyNumberFormat="1" applyFont="1" applyBorder="1"/>
    <xf numFmtId="3" fontId="35" fillId="0" borderId="58" xfId="2" applyNumberFormat="1" applyFont="1" applyBorder="1"/>
    <xf numFmtId="3" fontId="35" fillId="0" borderId="29" xfId="2" applyNumberFormat="1" applyFont="1" applyBorder="1"/>
    <xf numFmtId="3" fontId="35" fillId="0" borderId="57" xfId="2" applyNumberFormat="1" applyFont="1" applyBorder="1"/>
    <xf numFmtId="0" fontId="33" fillId="0" borderId="56" xfId="2" applyFont="1" applyBorder="1" applyAlignment="1">
      <alignment horizontal="center"/>
    </xf>
    <xf numFmtId="0" fontId="33" fillId="0" borderId="48" xfId="2" applyFont="1" applyBorder="1" applyAlignment="1">
      <alignment horizontal="center"/>
    </xf>
    <xf numFmtId="0" fontId="33" fillId="0" borderId="54" xfId="2" applyFont="1" applyBorder="1" applyAlignment="1">
      <alignment horizontal="center"/>
    </xf>
    <xf numFmtId="0" fontId="33" fillId="0" borderId="52" xfId="2" applyFont="1" applyBorder="1" applyAlignment="1">
      <alignment horizontal="center"/>
    </xf>
    <xf numFmtId="0" fontId="33" fillId="0" borderId="53" xfId="2" applyFont="1" applyBorder="1" applyAlignment="1">
      <alignment horizontal="centerContinuous"/>
    </xf>
    <xf numFmtId="0" fontId="33" fillId="0" borderId="49" xfId="2" applyFont="1" applyBorder="1" applyAlignment="1">
      <alignment horizontal="center"/>
    </xf>
    <xf numFmtId="0" fontId="33" fillId="0" borderId="51" xfId="2" applyFont="1" applyBorder="1" applyAlignment="1">
      <alignment horizontal="centerContinuous"/>
    </xf>
    <xf numFmtId="0" fontId="33" fillId="0" borderId="50" xfId="2" applyFont="1" applyBorder="1" applyAlignment="1">
      <alignment horizontal="centerContinuous"/>
    </xf>
    <xf numFmtId="164" fontId="32" fillId="0" borderId="0" xfId="2" applyNumberFormat="1" applyFont="1"/>
    <xf numFmtId="0" fontId="33" fillId="0" borderId="46" xfId="2" applyFont="1" applyBorder="1" applyAlignment="1">
      <alignment horizontal="center"/>
    </xf>
    <xf numFmtId="0" fontId="33" fillId="0" borderId="41" xfId="2" applyFont="1" applyBorder="1" applyAlignment="1">
      <alignment horizontal="center"/>
    </xf>
    <xf numFmtId="0" fontId="33" fillId="0" borderId="44" xfId="2" applyFont="1" applyBorder="1" applyAlignment="1">
      <alignment horizontal="center"/>
    </xf>
    <xf numFmtId="0" fontId="33" fillId="0" borderId="9" xfId="2" applyFont="1" applyBorder="1" applyAlignment="1">
      <alignment horizontal="center"/>
    </xf>
    <xf numFmtId="0" fontId="33" fillId="0" borderId="7" xfId="2" applyFont="1" applyBorder="1" applyAlignment="1">
      <alignment horizontal="centerContinuous"/>
    </xf>
    <xf numFmtId="0" fontId="33" fillId="0" borderId="42" xfId="2" applyFont="1" applyBorder="1" applyAlignment="1">
      <alignment horizontal="center"/>
    </xf>
    <xf numFmtId="0" fontId="33" fillId="0" borderId="43" xfId="2" applyFont="1" applyBorder="1" applyAlignment="1">
      <alignment horizontal="centerContinuous"/>
    </xf>
    <xf numFmtId="164" fontId="32" fillId="0" borderId="0" xfId="2" applyNumberFormat="1" applyFont="1" applyFill="1" applyBorder="1"/>
    <xf numFmtId="1" fontId="32" fillId="0" borderId="0" xfId="2" applyNumberFormat="1" applyFont="1" applyFill="1" applyBorder="1"/>
    <xf numFmtId="0" fontId="32" fillId="0" borderId="0" xfId="2" applyFont="1" applyFill="1"/>
    <xf numFmtId="0" fontId="5" fillId="0" borderId="0" xfId="2" applyFont="1" applyBorder="1"/>
    <xf numFmtId="0" fontId="28" fillId="0" borderId="0" xfId="2" applyFont="1" applyBorder="1"/>
    <xf numFmtId="0" fontId="28" fillId="0" borderId="0" xfId="2" applyFont="1"/>
    <xf numFmtId="0" fontId="27" fillId="0" borderId="0" xfId="2" applyFont="1" applyFill="1"/>
    <xf numFmtId="0" fontId="24" fillId="0" borderId="0" xfId="2" applyFont="1" applyAlignment="1">
      <alignment horizontal="left"/>
    </xf>
    <xf numFmtId="0" fontId="22" fillId="0" borderId="0" xfId="2" applyFont="1" applyAlignment="1">
      <alignment horizontal="left"/>
    </xf>
    <xf numFmtId="0" fontId="22" fillId="0" borderId="0" xfId="2" applyFont="1" applyAlignment="1">
      <alignment horizontal="center"/>
    </xf>
    <xf numFmtId="0" fontId="26" fillId="0" borderId="0" xfId="2" applyFont="1" applyAlignment="1">
      <alignment horizontal="left"/>
    </xf>
    <xf numFmtId="0" fontId="23" fillId="0" borderId="0" xfId="2" applyFont="1" applyAlignment="1">
      <alignment horizontal="center"/>
    </xf>
    <xf numFmtId="0" fontId="23" fillId="0" borderId="0" xfId="2" applyFont="1" applyAlignment="1">
      <alignment horizontal="left"/>
    </xf>
    <xf numFmtId="0" fontId="25" fillId="0" borderId="0" xfId="2" applyFont="1" applyBorder="1"/>
    <xf numFmtId="0" fontId="10" fillId="0" borderId="1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0" xfId="0" applyFont="1"/>
    <xf numFmtId="0" fontId="0" fillId="0" borderId="24" xfId="0" applyBorder="1" applyAlignment="1">
      <alignment horizontal="right" vertical="center" indent="1"/>
    </xf>
    <xf numFmtId="0" fontId="0" fillId="0" borderId="17" xfId="0" applyBorder="1" applyAlignment="1">
      <alignment horizontal="right" vertical="center" indent="1"/>
    </xf>
    <xf numFmtId="0" fontId="0" fillId="0" borderId="4" xfId="0" applyBorder="1" applyAlignment="1">
      <alignment horizontal="right" vertical="center" indent="1"/>
    </xf>
    <xf numFmtId="0" fontId="10" fillId="0" borderId="24" xfId="0" applyFont="1" applyBorder="1" applyAlignment="1">
      <alignment horizontal="right" vertical="center" indent="1"/>
    </xf>
    <xf numFmtId="0" fontId="10" fillId="0" borderId="17" xfId="0" applyFont="1" applyBorder="1" applyAlignment="1">
      <alignment horizontal="right" vertical="center" indent="1"/>
    </xf>
    <xf numFmtId="0" fontId="10" fillId="0" borderId="4" xfId="0" applyFont="1" applyBorder="1" applyAlignment="1">
      <alignment horizontal="right" vertical="center" indent="1"/>
    </xf>
    <xf numFmtId="0" fontId="12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6" fillId="0" borderId="0" xfId="10">
      <alignment vertical="top"/>
    </xf>
    <xf numFmtId="4" fontId="6" fillId="0" borderId="0" xfId="10" applyNumberFormat="1">
      <alignment vertical="top"/>
    </xf>
    <xf numFmtId="0" fontId="5" fillId="3" borderId="1" xfId="10" applyFont="1" applyFill="1" applyBorder="1" applyAlignment="1">
      <alignment horizontal="center" vertical="center"/>
    </xf>
    <xf numFmtId="4" fontId="5" fillId="3" borderId="3" xfId="10" applyNumberFormat="1" applyFont="1" applyFill="1" applyBorder="1" applyAlignment="1">
      <alignment horizontal="center" vertical="center" wrapText="1"/>
    </xf>
    <xf numFmtId="4" fontId="5" fillId="3" borderId="1" xfId="10" applyNumberFormat="1" applyFont="1" applyFill="1" applyBorder="1" applyAlignment="1">
      <alignment horizontal="center" vertical="center" wrapText="1"/>
    </xf>
    <xf numFmtId="4" fontId="5" fillId="3" borderId="4" xfId="10" applyNumberFormat="1" applyFont="1" applyFill="1" applyBorder="1" applyAlignment="1">
      <alignment horizontal="center" vertical="center" wrapText="1"/>
    </xf>
    <xf numFmtId="0" fontId="9" fillId="6" borderId="0" xfId="10" applyFont="1" applyFill="1" applyBorder="1" applyAlignment="1"/>
    <xf numFmtId="4" fontId="6" fillId="6" borderId="0" xfId="10" applyNumberFormat="1" applyFill="1">
      <alignment vertical="top"/>
    </xf>
    <xf numFmtId="0" fontId="6" fillId="3" borderId="10" xfId="10" applyFill="1" applyBorder="1" applyAlignment="1">
      <alignment horizontal="left" indent="1"/>
    </xf>
    <xf numFmtId="0" fontId="5" fillId="3" borderId="1" xfId="10" applyFont="1" applyFill="1" applyBorder="1" applyAlignment="1">
      <alignment horizontal="left" indent="1"/>
    </xf>
    <xf numFmtId="165" fontId="6" fillId="0" borderId="0" xfId="10" applyNumberFormat="1" applyBorder="1" applyAlignment="1">
      <alignment horizontal="right" indent="1"/>
    </xf>
    <xf numFmtId="165" fontId="6" fillId="0" borderId="10" xfId="10" applyNumberFormat="1" applyBorder="1" applyAlignment="1">
      <alignment horizontal="right" indent="1"/>
    </xf>
    <xf numFmtId="165" fontId="6" fillId="0" borderId="17" xfId="10" applyNumberFormat="1" applyBorder="1" applyAlignment="1">
      <alignment horizontal="right" indent="1"/>
    </xf>
    <xf numFmtId="165" fontId="5" fillId="0" borderId="3" xfId="10" applyNumberFormat="1" applyFont="1" applyBorder="1" applyAlignment="1">
      <alignment horizontal="right" indent="1"/>
    </xf>
    <xf numFmtId="165" fontId="5" fillId="0" borderId="1" xfId="10" applyNumberFormat="1" applyFont="1" applyBorder="1" applyAlignment="1">
      <alignment horizontal="right" indent="1"/>
    </xf>
    <xf numFmtId="165" fontId="5" fillId="0" borderId="4" xfId="10" applyNumberFormat="1" applyFont="1" applyBorder="1" applyAlignment="1">
      <alignment horizontal="right" indent="1"/>
    </xf>
    <xf numFmtId="0" fontId="5" fillId="3" borderId="1" xfId="11" applyFont="1" applyFill="1" applyBorder="1" applyAlignment="1">
      <alignment horizontal="center" vertical="center" wrapText="1"/>
    </xf>
    <xf numFmtId="0" fontId="5" fillId="3" borderId="6" xfId="11" applyFont="1" applyFill="1" applyBorder="1" applyAlignment="1">
      <alignment horizontal="center" vertical="center" wrapText="1"/>
    </xf>
    <xf numFmtId="0" fontId="5" fillId="3" borderId="3" xfId="11" applyFont="1" applyFill="1" applyBorder="1" applyAlignment="1">
      <alignment horizontal="center" vertical="center" wrapText="1"/>
    </xf>
    <xf numFmtId="168" fontId="10" fillId="0" borderId="10" xfId="0" applyNumberFormat="1" applyFont="1" applyFill="1" applyBorder="1" applyAlignment="1">
      <alignment horizontal="right" indent="1"/>
    </xf>
    <xf numFmtId="3" fontId="12" fillId="0" borderId="1" xfId="0" applyNumberFormat="1" applyFont="1" applyFill="1" applyBorder="1" applyAlignment="1">
      <alignment horizontal="right" indent="1"/>
    </xf>
    <xf numFmtId="3" fontId="12" fillId="0" borderId="4" xfId="0" applyNumberFormat="1" applyFont="1" applyFill="1" applyBorder="1" applyAlignment="1">
      <alignment horizontal="right" indent="1"/>
    </xf>
    <xf numFmtId="49" fontId="10" fillId="3" borderId="14" xfId="0" applyNumberFormat="1" applyFont="1" applyFill="1" applyBorder="1" applyAlignment="1">
      <alignment horizontal="left" indent="1"/>
    </xf>
    <xf numFmtId="49" fontId="12" fillId="3" borderId="1" xfId="0" applyNumberFormat="1" applyFont="1" applyFill="1" applyBorder="1" applyAlignment="1">
      <alignment horizontal="left" indent="1"/>
    </xf>
    <xf numFmtId="0" fontId="20" fillId="6" borderId="0" xfId="0" applyFont="1" applyFill="1"/>
    <xf numFmtId="0" fontId="56" fillId="0" borderId="0" xfId="0" applyFont="1"/>
    <xf numFmtId="0" fontId="57" fillId="3" borderId="2" xfId="0" applyFont="1" applyFill="1" applyBorder="1" applyAlignment="1">
      <alignment horizontal="center" vertical="center" wrapText="1"/>
    </xf>
    <xf numFmtId="0" fontId="57" fillId="3" borderId="1" xfId="0" applyFont="1" applyFill="1" applyBorder="1" applyAlignment="1">
      <alignment horizontal="center" vertical="center" wrapText="1"/>
    </xf>
    <xf numFmtId="0" fontId="57" fillId="3" borderId="3" xfId="0" applyFont="1" applyFill="1" applyBorder="1" applyAlignment="1">
      <alignment horizontal="center" vertical="center" wrapText="1"/>
    </xf>
    <xf numFmtId="164" fontId="58" fillId="0" borderId="0" xfId="0" applyNumberFormat="1" applyFont="1" applyBorder="1" applyAlignment="1">
      <alignment horizontal="center" vertical="center" wrapText="1"/>
    </xf>
    <xf numFmtId="164" fontId="58" fillId="0" borderId="10" xfId="0" applyNumberFormat="1" applyFont="1" applyBorder="1" applyAlignment="1">
      <alignment horizontal="center" vertical="center" wrapText="1"/>
    </xf>
    <xf numFmtId="164" fontId="57" fillId="0" borderId="3" xfId="0" applyNumberFormat="1" applyFont="1" applyBorder="1" applyAlignment="1">
      <alignment horizontal="center" vertical="center" wrapText="1"/>
    </xf>
    <xf numFmtId="164" fontId="57" fillId="0" borderId="1" xfId="0" applyNumberFormat="1" applyFont="1" applyBorder="1" applyAlignment="1">
      <alignment horizontal="center" vertical="center" wrapText="1"/>
    </xf>
    <xf numFmtId="164" fontId="57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 indent="1"/>
    </xf>
    <xf numFmtId="0" fontId="6" fillId="3" borderId="10" xfId="10" applyFont="1" applyFill="1" applyBorder="1" applyAlignment="1">
      <alignment horizontal="left" indent="1"/>
    </xf>
    <xf numFmtId="0" fontId="6" fillId="3" borderId="10" xfId="11" applyFont="1" applyFill="1" applyBorder="1" applyAlignment="1">
      <alignment horizontal="left" indent="1"/>
    </xf>
    <xf numFmtId="0" fontId="5" fillId="3" borderId="1" xfId="11" applyNumberFormat="1" applyFont="1" applyFill="1" applyBorder="1" applyAlignment="1">
      <alignment horizontal="left" indent="1"/>
    </xf>
    <xf numFmtId="165" fontId="6" fillId="0" borderId="0" xfId="11" applyNumberFormat="1" applyFont="1" applyFill="1" applyBorder="1" applyAlignment="1">
      <alignment horizontal="right" indent="1"/>
    </xf>
    <xf numFmtId="165" fontId="6" fillId="0" borderId="8" xfId="11" applyNumberFormat="1" applyFont="1" applyFill="1" applyBorder="1" applyAlignment="1">
      <alignment horizontal="right" indent="1"/>
    </xf>
    <xf numFmtId="165" fontId="6" fillId="0" borderId="10" xfId="11" applyNumberFormat="1" applyFont="1" applyFill="1" applyBorder="1" applyAlignment="1">
      <alignment horizontal="right" indent="1"/>
    </xf>
    <xf numFmtId="3" fontId="6" fillId="0" borderId="0" xfId="11" applyNumberFormat="1" applyFont="1" applyFill="1" applyBorder="1" applyAlignment="1">
      <alignment horizontal="right" indent="1"/>
    </xf>
    <xf numFmtId="3" fontId="6" fillId="0" borderId="10" xfId="11" applyNumberFormat="1" applyFont="1" applyFill="1" applyBorder="1" applyAlignment="1">
      <alignment horizontal="right" indent="1"/>
    </xf>
    <xf numFmtId="165" fontId="6" fillId="0" borderId="5" xfId="11" applyNumberFormat="1" applyFont="1" applyFill="1" applyBorder="1" applyAlignment="1">
      <alignment horizontal="right" indent="1"/>
    </xf>
    <xf numFmtId="3" fontId="6" fillId="0" borderId="5" xfId="11" applyNumberFormat="1" applyFont="1" applyFill="1" applyBorder="1" applyAlignment="1">
      <alignment horizontal="right" indent="1"/>
    </xf>
    <xf numFmtId="165" fontId="5" fillId="0" borderId="3" xfId="11" applyNumberFormat="1" applyFont="1" applyFill="1" applyBorder="1" applyAlignment="1">
      <alignment horizontal="right" indent="1"/>
    </xf>
    <xf numFmtId="165" fontId="5" fillId="0" borderId="5" xfId="11" applyNumberFormat="1" applyFont="1" applyFill="1" applyBorder="1" applyAlignment="1">
      <alignment horizontal="right" indent="1"/>
    </xf>
    <xf numFmtId="165" fontId="5" fillId="0" borderId="1" xfId="11" applyNumberFormat="1" applyFont="1" applyFill="1" applyBorder="1" applyAlignment="1">
      <alignment horizontal="right" indent="1"/>
    </xf>
    <xf numFmtId="3" fontId="5" fillId="0" borderId="3" xfId="11" applyNumberFormat="1" applyFont="1" applyFill="1" applyBorder="1" applyAlignment="1">
      <alignment horizontal="right" indent="1"/>
    </xf>
    <xf numFmtId="3" fontId="5" fillId="0" borderId="1" xfId="11" applyNumberFormat="1" applyFont="1" applyFill="1" applyBorder="1" applyAlignment="1">
      <alignment horizontal="right" indent="1"/>
    </xf>
    <xf numFmtId="0" fontId="5" fillId="3" borderId="10" xfId="0" applyFont="1" applyFill="1" applyBorder="1" applyAlignment="1">
      <alignment horizontal="left" vertical="center" indent="1"/>
    </xf>
    <xf numFmtId="0" fontId="5" fillId="3" borderId="21" xfId="0" applyFont="1" applyFill="1" applyBorder="1" applyAlignment="1">
      <alignment horizontal="left" vertical="center" indent="1"/>
    </xf>
    <xf numFmtId="0" fontId="5" fillId="3" borderId="5" xfId="0" applyFont="1" applyFill="1" applyBorder="1" applyAlignment="1">
      <alignment horizontal="left" vertical="center" indent="1"/>
    </xf>
    <xf numFmtId="1" fontId="5" fillId="3" borderId="12" xfId="0" applyNumberFormat="1" applyFont="1" applyFill="1" applyBorder="1" applyAlignment="1">
      <alignment horizontal="left" vertical="center" indent="1"/>
    </xf>
    <xf numFmtId="164" fontId="10" fillId="0" borderId="8" xfId="0" applyNumberFormat="1" applyFont="1" applyBorder="1" applyAlignment="1">
      <alignment horizontal="right" indent="1"/>
    </xf>
    <xf numFmtId="164" fontId="10" fillId="0" borderId="0" xfId="0" applyNumberFormat="1" applyFont="1" applyBorder="1" applyAlignment="1">
      <alignment horizontal="right" indent="1"/>
    </xf>
    <xf numFmtId="164" fontId="10" fillId="0" borderId="6" xfId="0" applyNumberFormat="1" applyFont="1" applyBorder="1" applyAlignment="1">
      <alignment horizontal="right" indent="1"/>
    </xf>
    <xf numFmtId="0" fontId="9" fillId="0" borderId="0" xfId="11" applyFont="1" applyFill="1" applyBorder="1"/>
    <xf numFmtId="0" fontId="5" fillId="3" borderId="1" xfId="11" applyFont="1" applyFill="1" applyBorder="1" applyAlignment="1">
      <alignment horizontal="left" indent="1"/>
    </xf>
    <xf numFmtId="0" fontId="5" fillId="3" borderId="3" xfId="1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left" indent="1"/>
    </xf>
    <xf numFmtId="164" fontId="10" fillId="0" borderId="17" xfId="0" applyNumberFormat="1" applyFont="1" applyBorder="1" applyAlignment="1"/>
    <xf numFmtId="1" fontId="6" fillId="3" borderId="14" xfId="0" applyNumberFormat="1" applyFont="1" applyFill="1" applyBorder="1" applyAlignment="1">
      <alignment horizontal="left" indent="1"/>
    </xf>
    <xf numFmtId="1" fontId="6" fillId="3" borderId="12" xfId="0" applyNumberFormat="1" applyFont="1" applyFill="1" applyBorder="1" applyAlignment="1">
      <alignment horizontal="left" indent="1"/>
    </xf>
    <xf numFmtId="164" fontId="10" fillId="0" borderId="16" xfId="0" applyNumberFormat="1" applyFont="1" applyBorder="1" applyAlignment="1"/>
    <xf numFmtId="0" fontId="10" fillId="3" borderId="11" xfId="0" applyFont="1" applyFill="1" applyBorder="1" applyAlignment="1">
      <alignment horizontal="center"/>
    </xf>
    <xf numFmtId="164" fontId="10" fillId="0" borderId="13" xfId="0" applyNumberFormat="1" applyFont="1" applyBorder="1" applyAlignment="1"/>
    <xf numFmtId="164" fontId="10" fillId="0" borderId="11" xfId="0" applyNumberFormat="1" applyFont="1" applyBorder="1" applyAlignment="1"/>
    <xf numFmtId="3" fontId="5" fillId="0" borderId="8" xfId="0" applyNumberFormat="1" applyFont="1" applyFill="1" applyBorder="1" applyAlignment="1">
      <alignment horizontal="center"/>
    </xf>
    <xf numFmtId="3" fontId="10" fillId="0" borderId="24" xfId="1" applyNumberFormat="1" applyFont="1" applyFill="1" applyBorder="1" applyAlignment="1">
      <alignment horizontal="center"/>
    </xf>
    <xf numFmtId="3" fontId="10" fillId="0" borderId="8" xfId="1" applyNumberFormat="1" applyFont="1" applyFill="1" applyBorder="1" applyAlignment="1">
      <alignment horizontal="center"/>
    </xf>
    <xf numFmtId="3" fontId="10" fillId="0" borderId="15" xfId="1" applyNumberFormat="1" applyFont="1" applyFill="1" applyBorder="1" applyAlignment="1">
      <alignment horizontal="center"/>
    </xf>
    <xf numFmtId="0" fontId="61" fillId="0" borderId="8" xfId="0" applyFont="1" applyBorder="1" applyAlignment="1">
      <alignment wrapText="1"/>
    </xf>
    <xf numFmtId="0" fontId="61" fillId="0" borderId="10" xfId="0" applyFont="1" applyFill="1" applyBorder="1"/>
    <xf numFmtId="0" fontId="63" fillId="0" borderId="14" xfId="0" applyFont="1" applyFill="1" applyBorder="1"/>
    <xf numFmtId="0" fontId="63" fillId="0" borderId="14" xfId="0" applyFont="1" applyFill="1" applyBorder="1" applyAlignment="1">
      <alignment horizontal="center"/>
    </xf>
    <xf numFmtId="0" fontId="64" fillId="0" borderId="10" xfId="0" applyFont="1" applyFill="1" applyBorder="1"/>
    <xf numFmtId="0" fontId="63" fillId="0" borderId="14" xfId="0" applyFont="1" applyFill="1" applyBorder="1" applyAlignment="1">
      <alignment wrapText="1"/>
    </xf>
    <xf numFmtId="0" fontId="63" fillId="0" borderId="10" xfId="0" applyFont="1" applyFill="1" applyBorder="1"/>
    <xf numFmtId="0" fontId="61" fillId="0" borderId="10" xfId="0" applyFont="1" applyBorder="1" applyAlignment="1">
      <alignment vertical="top"/>
    </xf>
    <xf numFmtId="0" fontId="61" fillId="0" borderId="12" xfId="0" applyFont="1" applyFill="1" applyBorder="1"/>
    <xf numFmtId="0" fontId="61" fillId="0" borderId="5" xfId="0" applyFont="1" applyFill="1" applyBorder="1"/>
    <xf numFmtId="0" fontId="61" fillId="0" borderId="5" xfId="0" applyFont="1" applyBorder="1" applyAlignment="1">
      <alignment vertical="top"/>
    </xf>
    <xf numFmtId="3" fontId="6" fillId="0" borderId="8" xfId="11" applyNumberFormat="1" applyFont="1" applyFill="1" applyBorder="1" applyAlignment="1">
      <alignment horizontal="right" indent="1"/>
    </xf>
    <xf numFmtId="3" fontId="6" fillId="0" borderId="17" xfId="11" applyNumberFormat="1" applyFont="1" applyFill="1" applyBorder="1" applyAlignment="1">
      <alignment horizontal="right" indent="1"/>
    </xf>
    <xf numFmtId="0" fontId="0" fillId="0" borderId="0" xfId="0" applyAlignment="1">
      <alignment vertical="center"/>
    </xf>
    <xf numFmtId="0" fontId="57" fillId="3" borderId="1" xfId="0" applyFont="1" applyFill="1" applyBorder="1" applyAlignment="1">
      <alignment horizontal="left" vertical="center" wrapText="1" indent="1"/>
    </xf>
    <xf numFmtId="164" fontId="5" fillId="0" borderId="5" xfId="0" applyNumberFormat="1" applyFont="1" applyBorder="1" applyAlignment="1">
      <alignment vertical="center"/>
    </xf>
    <xf numFmtId="164" fontId="5" fillId="0" borderId="12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vertical="center"/>
    </xf>
    <xf numFmtId="164" fontId="5" fillId="0" borderId="3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10" fillId="3" borderId="16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164" fontId="10" fillId="0" borderId="17" xfId="0" applyNumberFormat="1" applyFont="1" applyBorder="1" applyAlignment="1">
      <alignment horizontal="right" indent="1"/>
    </xf>
    <xf numFmtId="164" fontId="10" fillId="0" borderId="16" xfId="0" applyNumberFormat="1" applyFont="1" applyBorder="1" applyAlignment="1">
      <alignment horizontal="right" indent="1"/>
    </xf>
    <xf numFmtId="164" fontId="5" fillId="0" borderId="11" xfId="0" applyNumberFormat="1" applyFont="1" applyBorder="1" applyAlignment="1">
      <alignment horizontal="center" vertical="center"/>
    </xf>
    <xf numFmtId="0" fontId="58" fillId="3" borderId="10" xfId="0" applyFont="1" applyFill="1" applyBorder="1" applyAlignment="1">
      <alignment horizontal="left" vertical="center" wrapText="1" indent="1"/>
    </xf>
    <xf numFmtId="0" fontId="6" fillId="3" borderId="10" xfId="11" applyNumberFormat="1" applyFont="1" applyFill="1" applyBorder="1" applyAlignment="1">
      <alignment horizontal="left" indent="1"/>
    </xf>
    <xf numFmtId="0" fontId="5" fillId="3" borderId="2" xfId="11" applyFont="1" applyFill="1" applyBorder="1" applyAlignment="1">
      <alignment horizontal="center" vertical="center" wrapText="1"/>
    </xf>
    <xf numFmtId="0" fontId="5" fillId="3" borderId="8" xfId="10" applyFont="1" applyFill="1" applyBorder="1" applyAlignment="1">
      <alignment horizontal="left" indent="1"/>
    </xf>
    <xf numFmtId="165" fontId="10" fillId="0" borderId="17" xfId="0" applyNumberFormat="1" applyFont="1" applyFill="1" applyBorder="1" applyAlignment="1">
      <alignment horizontal="right" indent="1"/>
    </xf>
    <xf numFmtId="165" fontId="0" fillId="0" borderId="0" xfId="0" applyNumberFormat="1"/>
    <xf numFmtId="0" fontId="9" fillId="6" borderId="67" xfId="10" applyFont="1" applyFill="1" applyBorder="1" applyAlignment="1">
      <alignment horizontal="left"/>
    </xf>
    <xf numFmtId="168" fontId="20" fillId="6" borderId="0" xfId="0" applyNumberFormat="1" applyFont="1" applyFill="1"/>
    <xf numFmtId="0" fontId="5" fillId="3" borderId="3" xfId="11" applyFont="1" applyFill="1" applyBorder="1" applyAlignment="1">
      <alignment horizontal="center" vertical="center" wrapText="1"/>
    </xf>
    <xf numFmtId="0" fontId="5" fillId="3" borderId="4" xfId="11" applyFont="1" applyFill="1" applyBorder="1" applyAlignment="1">
      <alignment horizontal="center" vertical="center" wrapText="1"/>
    </xf>
    <xf numFmtId="49" fontId="67" fillId="6" borderId="0" xfId="0" applyNumberFormat="1" applyFont="1" applyFill="1" applyBorder="1"/>
    <xf numFmtId="165" fontId="6" fillId="0" borderId="0" xfId="10" applyNumberFormat="1">
      <alignment vertical="top"/>
    </xf>
    <xf numFmtId="0" fontId="5" fillId="0" borderId="8" xfId="0" applyFont="1" applyBorder="1" applyAlignment="1">
      <alignment horizontal="right" indent="1"/>
    </xf>
    <xf numFmtId="0" fontId="10" fillId="0" borderId="20" xfId="0" applyFont="1" applyBorder="1" applyAlignment="1">
      <alignment horizontal="right" indent="1"/>
    </xf>
    <xf numFmtId="0" fontId="10" fillId="0" borderId="8" xfId="0" applyFont="1" applyBorder="1" applyAlignment="1">
      <alignment horizontal="right" indent="1"/>
    </xf>
    <xf numFmtId="0" fontId="10" fillId="0" borderId="24" xfId="0" applyFont="1" applyBorder="1" applyAlignment="1">
      <alignment horizontal="right" indent="1"/>
    </xf>
    <xf numFmtId="165" fontId="66" fillId="0" borderId="8" xfId="0" applyNumberFormat="1" applyFont="1" applyBorder="1" applyAlignment="1">
      <alignment horizontal="right" vertical="center" indent="1"/>
    </xf>
    <xf numFmtId="165" fontId="6" fillId="0" borderId="10" xfId="0" quotePrefix="1" applyNumberFormat="1" applyFont="1" applyBorder="1" applyAlignment="1">
      <alignment horizontal="right" indent="1"/>
    </xf>
    <xf numFmtId="165" fontId="10" fillId="0" borderId="0" xfId="0" applyNumberFormat="1" applyFont="1" applyBorder="1" applyAlignment="1">
      <alignment horizontal="right" indent="1"/>
    </xf>
    <xf numFmtId="165" fontId="10" fillId="0" borderId="17" xfId="0" applyNumberFormat="1" applyFont="1" applyBorder="1" applyAlignment="1">
      <alignment horizontal="right" indent="1"/>
    </xf>
    <xf numFmtId="165" fontId="66" fillId="0" borderId="10" xfId="0" applyNumberFormat="1" applyFont="1" applyBorder="1" applyAlignment="1">
      <alignment horizontal="right" vertical="center" indent="1"/>
    </xf>
    <xf numFmtId="165" fontId="6" fillId="0" borderId="5" xfId="0" quotePrefix="1" applyNumberFormat="1" applyFont="1" applyBorder="1" applyAlignment="1">
      <alignment horizontal="right" indent="1"/>
    </xf>
    <xf numFmtId="165" fontId="10" fillId="0" borderId="6" xfId="0" applyNumberFormat="1" applyFont="1" applyBorder="1" applyAlignment="1">
      <alignment horizontal="right" indent="1"/>
    </xf>
    <xf numFmtId="165" fontId="10" fillId="0" borderId="16" xfId="0" applyNumberFormat="1" applyFont="1" applyBorder="1" applyAlignment="1">
      <alignment horizontal="right" indent="1"/>
    </xf>
    <xf numFmtId="165" fontId="66" fillId="0" borderId="5" xfId="0" applyNumberFormat="1" applyFont="1" applyBorder="1" applyAlignment="1">
      <alignment horizontal="right" vertical="center" indent="1"/>
    </xf>
    <xf numFmtId="165" fontId="6" fillId="0" borderId="0" xfId="0" quotePrefix="1" applyNumberFormat="1" applyFont="1" applyBorder="1" applyAlignment="1">
      <alignment horizontal="right" indent="1"/>
    </xf>
    <xf numFmtId="165" fontId="6" fillId="0" borderId="8" xfId="0" quotePrefix="1" applyNumberFormat="1" applyFont="1" applyBorder="1" applyAlignment="1">
      <alignment horizontal="right" indent="1"/>
    </xf>
    <xf numFmtId="165" fontId="6" fillId="0" borderId="6" xfId="0" quotePrefix="1" applyNumberFormat="1" applyFont="1" applyBorder="1" applyAlignment="1">
      <alignment horizontal="right" indent="1"/>
    </xf>
    <xf numFmtId="165" fontId="0" fillId="0" borderId="0" xfId="0" applyNumberFormat="1" applyFill="1"/>
    <xf numFmtId="165" fontId="5" fillId="0" borderId="0" xfId="11" applyNumberFormat="1" applyFont="1" applyFill="1" applyBorder="1" applyAlignment="1">
      <alignment horizontal="right"/>
    </xf>
    <xf numFmtId="0" fontId="6" fillId="3" borderId="8" xfId="11" applyFont="1" applyFill="1" applyBorder="1" applyAlignment="1">
      <alignment horizontal="left" vertical="center" wrapText="1" indent="1"/>
    </xf>
    <xf numFmtId="0" fontId="6" fillId="3" borderId="5" xfId="11" applyFont="1" applyFill="1" applyBorder="1" applyAlignment="1">
      <alignment horizontal="left" indent="1"/>
    </xf>
    <xf numFmtId="0" fontId="5" fillId="0" borderId="0" xfId="11" applyFont="1" applyFill="1" applyBorder="1" applyAlignment="1">
      <alignment horizontal="left" indent="1"/>
    </xf>
    <xf numFmtId="165" fontId="6" fillId="6" borderId="10" xfId="11" applyNumberFormat="1" applyFont="1" applyFill="1" applyBorder="1" applyAlignment="1">
      <alignment horizontal="right" wrapText="1" indent="1"/>
    </xf>
    <xf numFmtId="165" fontId="6" fillId="6" borderId="0" xfId="11" applyNumberFormat="1" applyFont="1" applyFill="1" applyBorder="1" applyAlignment="1">
      <alignment horizontal="right" wrapText="1" indent="1"/>
    </xf>
    <xf numFmtId="165" fontId="6" fillId="6" borderId="8" xfId="11" applyNumberFormat="1" applyFont="1" applyFill="1" applyBorder="1" applyAlignment="1">
      <alignment horizontal="right" wrapText="1" indent="1"/>
    </xf>
    <xf numFmtId="3" fontId="6" fillId="0" borderId="14" xfId="11" applyNumberFormat="1" applyFont="1" applyFill="1" applyBorder="1" applyAlignment="1">
      <alignment horizontal="right" indent="1"/>
    </xf>
    <xf numFmtId="3" fontId="5" fillId="0" borderId="2" xfId="11" applyNumberFormat="1" applyFont="1" applyFill="1" applyBorder="1" applyAlignment="1">
      <alignment horizontal="right" indent="1"/>
    </xf>
    <xf numFmtId="165" fontId="5" fillId="0" borderId="8" xfId="10" applyNumberFormat="1" applyFont="1" applyBorder="1" applyAlignment="1">
      <alignment horizontal="right" indent="1"/>
    </xf>
    <xf numFmtId="165" fontId="6" fillId="6" borderId="67" xfId="10" applyNumberFormat="1" applyFill="1" applyBorder="1" applyAlignment="1">
      <alignment horizontal="right" vertical="top" indent="1"/>
    </xf>
    <xf numFmtId="4" fontId="6" fillId="6" borderId="67" xfId="10" applyNumberFormat="1" applyFill="1" applyBorder="1" applyAlignment="1">
      <alignment horizontal="right" vertical="top" indent="1"/>
    </xf>
    <xf numFmtId="0" fontId="70" fillId="0" borderId="0" xfId="0" applyFont="1"/>
    <xf numFmtId="164" fontId="0" fillId="0" borderId="0" xfId="0" applyNumberFormat="1"/>
    <xf numFmtId="3" fontId="10" fillId="0" borderId="17" xfId="0" applyNumberFormat="1" applyFont="1" applyFill="1" applyBorder="1" applyAlignment="1">
      <alignment horizontal="right" indent="1"/>
    </xf>
    <xf numFmtId="0" fontId="5" fillId="3" borderId="15" xfId="0" applyFont="1" applyFill="1" applyBorder="1" applyAlignment="1">
      <alignment horizontal="left" indent="1"/>
    </xf>
    <xf numFmtId="0" fontId="5" fillId="3" borderId="14" xfId="0" applyFont="1" applyFill="1" applyBorder="1" applyAlignment="1">
      <alignment horizontal="left" vertical="top" indent="1"/>
    </xf>
    <xf numFmtId="0" fontId="5" fillId="3" borderId="12" xfId="0" applyFont="1" applyFill="1" applyBorder="1" applyAlignment="1">
      <alignment horizontal="left" indent="1"/>
    </xf>
    <xf numFmtId="0" fontId="5" fillId="3" borderId="10" xfId="0" applyFont="1" applyFill="1" applyBorder="1" applyAlignment="1">
      <alignment horizontal="left" indent="1"/>
    </xf>
    <xf numFmtId="0" fontId="6" fillId="3" borderId="10" xfId="0" applyFont="1" applyFill="1" applyBorder="1" applyAlignment="1">
      <alignment horizontal="left" indent="1"/>
    </xf>
    <xf numFmtId="0" fontId="10" fillId="3" borderId="10" xfId="0" applyFont="1" applyFill="1" applyBorder="1" applyAlignment="1">
      <alignment horizontal="left" indent="1"/>
    </xf>
    <xf numFmtId="0" fontId="5" fillId="3" borderId="8" xfId="0" applyFont="1" applyFill="1" applyBorder="1" applyAlignment="1">
      <alignment horizontal="left" indent="1"/>
    </xf>
    <xf numFmtId="0" fontId="6" fillId="3" borderId="5" xfId="0" applyFont="1" applyFill="1" applyBorder="1" applyAlignment="1">
      <alignment horizontal="left" indent="1"/>
    </xf>
    <xf numFmtId="0" fontId="6" fillId="3" borderId="10" xfId="10" applyFont="1" applyFill="1" applyBorder="1" applyAlignment="1">
      <alignment horizontal="left"/>
    </xf>
    <xf numFmtId="165" fontId="6" fillId="6" borderId="17" xfId="10" applyNumberFormat="1" applyFont="1" applyFill="1" applyBorder="1" applyAlignment="1">
      <alignment horizontal="right" vertical="center" wrapText="1" indent="1"/>
    </xf>
    <xf numFmtId="0" fontId="57" fillId="3" borderId="2" xfId="0" applyFont="1" applyFill="1" applyBorder="1" applyAlignment="1">
      <alignment horizontal="center" vertical="center" wrapText="1"/>
    </xf>
    <xf numFmtId="165" fontId="6" fillId="0" borderId="0" xfId="10" applyNumberFormat="1" applyFont="1" applyBorder="1" applyAlignment="1">
      <alignment horizontal="right" indent="1"/>
    </xf>
    <xf numFmtId="165" fontId="6" fillId="0" borderId="10" xfId="10" applyNumberFormat="1" applyFont="1" applyBorder="1" applyAlignment="1">
      <alignment horizontal="right" indent="1"/>
    </xf>
    <xf numFmtId="165" fontId="6" fillId="0" borderId="17" xfId="10" applyNumberFormat="1" applyFont="1" applyBorder="1" applyAlignment="1">
      <alignment horizontal="right" indent="1"/>
    </xf>
    <xf numFmtId="165" fontId="6" fillId="6" borderId="0" xfId="10" applyNumberFormat="1" applyFont="1" applyFill="1" applyBorder="1" applyAlignment="1">
      <alignment horizontal="right" vertical="center" wrapText="1" indent="1"/>
    </xf>
    <xf numFmtId="165" fontId="6" fillId="6" borderId="10" xfId="10" applyNumberFormat="1" applyFont="1" applyFill="1" applyBorder="1" applyAlignment="1">
      <alignment horizontal="right" vertical="center" wrapText="1" indent="1"/>
    </xf>
    <xf numFmtId="164" fontId="58" fillId="0" borderId="14" xfId="0" applyNumberFormat="1" applyFont="1" applyBorder="1" applyAlignment="1">
      <alignment horizontal="center" vertical="center" wrapText="1"/>
    </xf>
    <xf numFmtId="164" fontId="57" fillId="0" borderId="2" xfId="0" applyNumberFormat="1" applyFont="1" applyBorder="1" applyAlignment="1">
      <alignment horizontal="center" vertical="center" wrapText="1"/>
    </xf>
    <xf numFmtId="0" fontId="9" fillId="0" borderId="0" xfId="10" applyFont="1">
      <alignment vertical="top"/>
    </xf>
    <xf numFmtId="4" fontId="9" fillId="0" borderId="0" xfId="10" applyNumberFormat="1" applyFont="1">
      <alignment vertical="top"/>
    </xf>
    <xf numFmtId="0" fontId="65" fillId="0" borderId="0" xfId="0" applyFont="1" applyAlignment="1">
      <alignment horizontal="center" vertical="center"/>
    </xf>
    <xf numFmtId="0" fontId="59" fillId="0" borderId="0" xfId="0" applyFont="1" applyAlignment="1">
      <alignment horizontal="center"/>
    </xf>
    <xf numFmtId="3" fontId="61" fillId="0" borderId="8" xfId="0" applyNumberFormat="1" applyFont="1" applyFill="1" applyBorder="1" applyAlignment="1">
      <alignment horizontal="center" vertical="top" wrapText="1"/>
    </xf>
    <xf numFmtId="0" fontId="61" fillId="0" borderId="10" xfId="0" applyFont="1" applyBorder="1" applyAlignment="1">
      <alignment vertical="top"/>
    </xf>
    <xf numFmtId="0" fontId="61" fillId="0" borderId="5" xfId="0" applyFont="1" applyBorder="1" applyAlignment="1">
      <alignment vertical="top"/>
    </xf>
    <xf numFmtId="0" fontId="15" fillId="0" borderId="0" xfId="0" applyFont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/>
    <xf numFmtId="0" fontId="10" fillId="0" borderId="4" xfId="0" applyFont="1" applyBorder="1" applyAlignment="1"/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63" fillId="0" borderId="8" xfId="0" applyFont="1" applyBorder="1" applyAlignment="1">
      <alignment horizontal="center" vertical="top" wrapText="1"/>
    </xf>
    <xf numFmtId="0" fontId="63" fillId="0" borderId="10" xfId="0" applyFont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center" wrapText="1"/>
    </xf>
    <xf numFmtId="3" fontId="61" fillId="0" borderId="20" xfId="0" applyNumberFormat="1" applyFont="1" applyFill="1" applyBorder="1" applyAlignment="1">
      <alignment horizontal="center" vertical="top" wrapText="1"/>
    </xf>
    <xf numFmtId="0" fontId="61" fillId="0" borderId="0" xfId="0" applyFont="1" applyBorder="1" applyAlignment="1">
      <alignment vertical="top"/>
    </xf>
    <xf numFmtId="0" fontId="61" fillId="0" borderId="6" xfId="0" applyFont="1" applyBorder="1" applyAlignment="1">
      <alignment vertical="top"/>
    </xf>
    <xf numFmtId="0" fontId="17" fillId="0" borderId="6" xfId="0" applyFont="1" applyBorder="1" applyAlignment="1">
      <alignment horizontal="center" vertical="center"/>
    </xf>
    <xf numFmtId="165" fontId="2" fillId="3" borderId="8" xfId="0" applyNumberFormat="1" applyFont="1" applyFill="1" applyBorder="1" applyAlignment="1">
      <alignment horizontal="center" vertical="center" wrapText="1"/>
    </xf>
    <xf numFmtId="165" fontId="2" fillId="3" borderId="10" xfId="0" applyNumberFormat="1" applyFont="1" applyFill="1" applyBorder="1" applyAlignment="1">
      <alignment horizontal="center" vertical="center" wrapText="1"/>
    </xf>
    <xf numFmtId="165" fontId="2" fillId="3" borderId="5" xfId="0" applyNumberFormat="1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2" fontId="18" fillId="3" borderId="8" xfId="0" applyNumberFormat="1" applyFont="1" applyFill="1" applyBorder="1" applyAlignment="1">
      <alignment horizontal="center" vertical="center" wrapText="1"/>
    </xf>
    <xf numFmtId="2" fontId="18" fillId="3" borderId="10" xfId="0" applyNumberFormat="1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5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 indent="1"/>
    </xf>
    <xf numFmtId="0" fontId="10" fillId="0" borderId="24" xfId="0" applyFont="1" applyBorder="1" applyAlignment="1">
      <alignment horizontal="left" vertical="center" wrapText="1" indent="1"/>
    </xf>
    <xf numFmtId="0" fontId="12" fillId="3" borderId="15" xfId="0" applyFont="1" applyFill="1" applyBorder="1" applyAlignment="1">
      <alignment horizontal="left" vertical="center" wrapText="1" indent="1"/>
    </xf>
    <xf numFmtId="0" fontId="12" fillId="3" borderId="20" xfId="0" applyFont="1" applyFill="1" applyBorder="1" applyAlignment="1">
      <alignment horizontal="left" vertical="center" wrapText="1" indent="1"/>
    </xf>
    <xf numFmtId="0" fontId="12" fillId="3" borderId="24" xfId="0" applyFont="1" applyFill="1" applyBorder="1" applyAlignment="1">
      <alignment horizontal="left" vertical="center" wrapText="1" indent="1"/>
    </xf>
    <xf numFmtId="0" fontId="12" fillId="3" borderId="14" xfId="0" applyFont="1" applyFill="1" applyBorder="1" applyAlignment="1">
      <alignment horizontal="left" vertical="center" wrapText="1" indent="1"/>
    </xf>
    <xf numFmtId="0" fontId="12" fillId="3" borderId="0" xfId="0" applyFont="1" applyFill="1" applyBorder="1" applyAlignment="1">
      <alignment horizontal="left" vertical="center" wrapText="1" indent="1"/>
    </xf>
    <xf numFmtId="0" fontId="12" fillId="3" borderId="17" xfId="0" applyFont="1" applyFill="1" applyBorder="1" applyAlignment="1">
      <alignment horizontal="left" vertical="center" wrapText="1" indent="1"/>
    </xf>
    <xf numFmtId="0" fontId="12" fillId="3" borderId="12" xfId="0" applyFont="1" applyFill="1" applyBorder="1" applyAlignment="1">
      <alignment horizontal="left" vertical="center" wrapText="1" indent="1"/>
    </xf>
    <xf numFmtId="0" fontId="12" fillId="3" borderId="6" xfId="0" applyFont="1" applyFill="1" applyBorder="1" applyAlignment="1">
      <alignment horizontal="left" vertical="center" wrapText="1" indent="1"/>
    </xf>
    <xf numFmtId="0" fontId="12" fillId="3" borderId="16" xfId="0" applyFont="1" applyFill="1" applyBorder="1" applyAlignment="1">
      <alignment horizontal="left" vertical="center" wrapText="1" indent="1"/>
    </xf>
    <xf numFmtId="0" fontId="12" fillId="3" borderId="2" xfId="0" applyFont="1" applyFill="1" applyBorder="1" applyAlignment="1">
      <alignment horizontal="left" vertical="center" wrapText="1" indent="1"/>
    </xf>
    <xf numFmtId="0" fontId="12" fillId="3" borderId="3" xfId="0" applyFont="1" applyFill="1" applyBorder="1" applyAlignment="1">
      <alignment horizontal="left" vertical="center" wrapText="1" indent="1"/>
    </xf>
    <xf numFmtId="0" fontId="12" fillId="3" borderId="4" xfId="0" applyFont="1" applyFill="1" applyBorder="1" applyAlignment="1">
      <alignment horizontal="left" vertical="center" wrapText="1" indent="1"/>
    </xf>
    <xf numFmtId="0" fontId="10" fillId="0" borderId="14" xfId="0" applyFont="1" applyBorder="1" applyAlignment="1">
      <alignment horizontal="left" vertical="center" wrapText="1" indent="1"/>
    </xf>
    <xf numFmtId="0" fontId="10" fillId="0" borderId="17" xfId="0" applyFont="1" applyBorder="1" applyAlignment="1">
      <alignment horizontal="left" vertical="center" wrapText="1" indent="1"/>
    </xf>
    <xf numFmtId="0" fontId="10" fillId="0" borderId="12" xfId="0" applyFont="1" applyBorder="1" applyAlignment="1">
      <alignment horizontal="left" vertical="center" wrapText="1" indent="1"/>
    </xf>
    <xf numFmtId="0" fontId="10" fillId="0" borderId="16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15" xfId="0" applyBorder="1" applyAlignment="1">
      <alignment horizontal="left" vertical="center" wrapText="1" indent="1"/>
    </xf>
    <xf numFmtId="0" fontId="0" fillId="0" borderId="24" xfId="0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34" fillId="0" borderId="0" xfId="2" applyFont="1" applyAlignment="1">
      <alignment horizontal="center"/>
    </xf>
    <xf numFmtId="0" fontId="50" fillId="0" borderId="0" xfId="2" applyFont="1" applyFill="1" applyBorder="1" applyAlignment="1">
      <alignment horizontal="center" vertical="center" wrapText="1"/>
    </xf>
    <xf numFmtId="0" fontId="30" fillId="3" borderId="28" xfId="2" applyFont="1" applyFill="1" applyBorder="1" applyAlignment="1">
      <alignment horizontal="center" vertical="center" wrapText="1"/>
    </xf>
    <xf numFmtId="0" fontId="30" fillId="3" borderId="27" xfId="2" applyFont="1" applyFill="1" applyBorder="1" applyAlignment="1">
      <alignment horizontal="center" vertical="center" wrapText="1"/>
    </xf>
    <xf numFmtId="0" fontId="30" fillId="3" borderId="26" xfId="2" applyFont="1" applyFill="1" applyBorder="1" applyAlignment="1">
      <alignment horizontal="center" vertical="center" wrapText="1"/>
    </xf>
    <xf numFmtId="0" fontId="33" fillId="0" borderId="38" xfId="2" applyFont="1" applyBorder="1" applyAlignment="1">
      <alignment horizontal="center"/>
    </xf>
    <xf numFmtId="0" fontId="33" fillId="0" borderId="37" xfId="2" applyFont="1" applyBorder="1" applyAlignment="1">
      <alignment horizontal="center"/>
    </xf>
    <xf numFmtId="0" fontId="33" fillId="0" borderId="36" xfId="2" applyFont="1" applyBorder="1" applyAlignment="1">
      <alignment horizontal="center"/>
    </xf>
    <xf numFmtId="0" fontId="33" fillId="0" borderId="35" xfId="2" applyFont="1" applyBorder="1" applyAlignment="1">
      <alignment horizontal="center"/>
    </xf>
    <xf numFmtId="0" fontId="30" fillId="3" borderId="29" xfId="2" applyFont="1" applyFill="1" applyBorder="1" applyAlignment="1">
      <alignment horizontal="center" vertical="center" wrapText="1"/>
    </xf>
    <xf numFmtId="0" fontId="30" fillId="3" borderId="30" xfId="2" applyFont="1" applyFill="1" applyBorder="1" applyAlignment="1">
      <alignment horizontal="center" vertical="center" wrapText="1"/>
    </xf>
    <xf numFmtId="0" fontId="30" fillId="3" borderId="31" xfId="2" applyFont="1" applyFill="1" applyBorder="1" applyAlignment="1">
      <alignment horizontal="center" vertical="center" wrapText="1"/>
    </xf>
    <xf numFmtId="1" fontId="3" fillId="0" borderId="0" xfId="2" applyNumberFormat="1" applyFont="1" applyAlignment="1">
      <alignment horizontal="center"/>
    </xf>
    <xf numFmtId="0" fontId="33" fillId="0" borderId="39" xfId="2" applyFont="1" applyBorder="1" applyAlignment="1">
      <alignment horizontal="center"/>
    </xf>
    <xf numFmtId="0" fontId="33" fillId="0" borderId="40" xfId="2" applyFont="1" applyBorder="1" applyAlignment="1">
      <alignment horizontal="center"/>
    </xf>
    <xf numFmtId="0" fontId="21" fillId="0" borderId="0" xfId="2" applyFont="1" applyAlignment="1">
      <alignment horizontal="center"/>
    </xf>
    <xf numFmtId="0" fontId="68" fillId="0" borderId="0" xfId="2" applyFont="1" applyBorder="1" applyAlignment="1">
      <alignment horizontal="left"/>
    </xf>
    <xf numFmtId="0" fontId="6" fillId="3" borderId="27" xfId="2" applyFill="1" applyBorder="1"/>
    <xf numFmtId="0" fontId="33" fillId="0" borderId="34" xfId="2" applyFont="1" applyBorder="1" applyAlignment="1">
      <alignment horizontal="center"/>
    </xf>
    <xf numFmtId="0" fontId="29" fillId="0" borderId="25" xfId="2" applyFont="1" applyBorder="1" applyAlignment="1">
      <alignment horizontal="center" vertical="center" textRotation="90"/>
    </xf>
    <xf numFmtId="0" fontId="6" fillId="0" borderId="33" xfId="2" applyBorder="1" applyAlignment="1">
      <alignment horizontal="center" vertical="center" textRotation="90"/>
    </xf>
    <xf numFmtId="0" fontId="6" fillId="0" borderId="47" xfId="2" applyBorder="1" applyAlignment="1">
      <alignment horizontal="center" vertical="center" textRotation="90"/>
    </xf>
    <xf numFmtId="0" fontId="30" fillId="3" borderId="32" xfId="2" applyFont="1" applyFill="1" applyBorder="1" applyAlignment="1">
      <alignment horizontal="center" vertical="center" wrapText="1"/>
    </xf>
    <xf numFmtId="0" fontId="3" fillId="0" borderId="0" xfId="10" applyFont="1" applyBorder="1" applyAlignment="1">
      <alignment horizontal="center" vertical="center"/>
    </xf>
    <xf numFmtId="0" fontId="3" fillId="0" borderId="6" xfId="10" applyFont="1" applyBorder="1" applyAlignment="1">
      <alignment horizontal="center" vertical="center"/>
    </xf>
    <xf numFmtId="0" fontId="3" fillId="0" borderId="0" xfId="11" applyFont="1" applyFill="1" applyBorder="1" applyAlignment="1">
      <alignment horizontal="center" vertical="center"/>
    </xf>
    <xf numFmtId="49" fontId="9" fillId="0" borderId="20" xfId="11" applyNumberFormat="1" applyFont="1" applyFill="1" applyBorder="1" applyAlignment="1">
      <alignment horizontal="left" wrapText="1"/>
    </xf>
    <xf numFmtId="0" fontId="54" fillId="0" borderId="6" xfId="0" applyFont="1" applyFill="1" applyBorder="1" applyAlignment="1">
      <alignment horizontal="center" vertical="center"/>
    </xf>
    <xf numFmtId="0" fontId="5" fillId="3" borderId="2" xfId="11" applyFont="1" applyFill="1" applyBorder="1" applyAlignment="1">
      <alignment horizontal="center" vertical="center"/>
    </xf>
    <xf numFmtId="0" fontId="5" fillId="3" borderId="3" xfId="11" applyFont="1" applyFill="1" applyBorder="1" applyAlignment="1">
      <alignment horizontal="center" vertical="center"/>
    </xf>
    <xf numFmtId="0" fontId="5" fillId="3" borderId="4" xfId="1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5" fillId="3" borderId="8" xfId="11" applyFont="1" applyFill="1" applyBorder="1" applyAlignment="1">
      <alignment horizontal="center" vertical="center" wrapText="1"/>
    </xf>
    <xf numFmtId="0" fontId="5" fillId="3" borderId="10" xfId="11" applyFont="1" applyFill="1" applyBorder="1" applyAlignment="1">
      <alignment horizontal="center" vertical="center" wrapText="1"/>
    </xf>
    <xf numFmtId="0" fontId="5" fillId="3" borderId="5" xfId="11" applyFont="1" applyFill="1" applyBorder="1" applyAlignment="1">
      <alignment horizontal="center" vertical="center" wrapText="1"/>
    </xf>
    <xf numFmtId="0" fontId="53" fillId="3" borderId="2" xfId="0" applyFont="1" applyFill="1" applyBorder="1" applyAlignment="1">
      <alignment horizontal="center" vertical="center"/>
    </xf>
    <xf numFmtId="0" fontId="53" fillId="3" borderId="3" xfId="0" applyFont="1" applyFill="1" applyBorder="1" applyAlignment="1">
      <alignment horizontal="center" vertical="center"/>
    </xf>
    <xf numFmtId="0" fontId="53" fillId="3" borderId="4" xfId="0" applyFont="1" applyFill="1" applyBorder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3" borderId="2" xfId="11" applyFont="1" applyFill="1" applyBorder="1" applyAlignment="1">
      <alignment horizontal="center" vertical="center" wrapText="1"/>
    </xf>
    <xf numFmtId="0" fontId="5" fillId="3" borderId="3" xfId="11" applyFont="1" applyFill="1" applyBorder="1" applyAlignment="1">
      <alignment horizontal="center" vertical="center" wrapText="1"/>
    </xf>
    <xf numFmtId="0" fontId="5" fillId="3" borderId="4" xfId="11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7" fillId="3" borderId="8" xfId="0" applyFont="1" applyFill="1" applyBorder="1" applyAlignment="1">
      <alignment horizontal="center" vertical="center" wrapText="1"/>
    </xf>
    <xf numFmtId="0" fontId="57" fillId="3" borderId="5" xfId="0" applyFont="1" applyFill="1" applyBorder="1" applyAlignment="1">
      <alignment horizontal="center" vertical="center" wrapText="1"/>
    </xf>
    <xf numFmtId="0" fontId="57" fillId="3" borderId="2" xfId="0" applyFont="1" applyFill="1" applyBorder="1" applyAlignment="1">
      <alignment horizontal="center" vertical="center" wrapText="1"/>
    </xf>
    <xf numFmtId="0" fontId="57" fillId="3" borderId="4" xfId="0" applyFont="1" applyFill="1" applyBorder="1" applyAlignment="1">
      <alignment horizontal="center" vertical="center" wrapText="1"/>
    </xf>
  </cellXfs>
  <cellStyles count="12">
    <cellStyle name="20% - Accent2" xfId="1" builtinId="34"/>
    <cellStyle name="Datum" xfId="3"/>
    <cellStyle name="Finanční0" xfId="4"/>
    <cellStyle name="Měna0" xfId="5"/>
    <cellStyle name="Normal" xfId="0" builtinId="0"/>
    <cellStyle name="Normální 2" xfId="2"/>
    <cellStyle name="Normální 2 2" xfId="11"/>
    <cellStyle name="Normální 3" xfId="10"/>
    <cellStyle name="Pevný" xfId="6"/>
    <cellStyle name="vzorce" xfId="9"/>
    <cellStyle name="Záhlaví 1" xfId="7"/>
    <cellStyle name="Záhlaví 2" xfId="8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724563841284547E-2"/>
          <c:y val="0.13804372690189545"/>
          <c:w val="0.81904227915782968"/>
          <c:h val="0.67587245548966324"/>
        </c:manualLayout>
      </c:layout>
      <c:lineChart>
        <c:grouping val="standard"/>
        <c:varyColors val="0"/>
        <c:ser>
          <c:idx val="0"/>
          <c:order val="0"/>
          <c:tx>
            <c:v>realita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'Příloha č.1'!$B$50:$O$50</c:f>
              <c:strCache>
                <c:ptCount val="14"/>
                <c:pt idx="0">
                  <c:v>duben 2011</c:v>
                </c:pt>
                <c:pt idx="1">
                  <c:v>květen 2011</c:v>
                </c:pt>
                <c:pt idx="2">
                  <c:v>červen 2011</c:v>
                </c:pt>
                <c:pt idx="3">
                  <c:v>  září  2011</c:v>
                </c:pt>
                <c:pt idx="4">
                  <c:v>leden 2012</c:v>
                </c:pt>
                <c:pt idx="5">
                  <c:v>duben 2012</c:v>
                </c:pt>
                <c:pt idx="6">
                  <c:v>leden 2013</c:v>
                </c:pt>
                <c:pt idx="7">
                  <c:v>březen 2013</c:v>
                </c:pt>
                <c:pt idx="8">
                  <c:v>duben 2013</c:v>
                </c:pt>
                <c:pt idx="9">
                  <c:v>červen 2013</c:v>
                </c:pt>
                <c:pt idx="10">
                  <c:v>srpen 2013</c:v>
                </c:pt>
                <c:pt idx="11">
                  <c:v>   září   2013</c:v>
                </c:pt>
                <c:pt idx="12">
                  <c:v>říjen 2013</c:v>
                </c:pt>
                <c:pt idx="13">
                  <c:v>leden 2014</c:v>
                </c:pt>
              </c:strCache>
            </c:strRef>
          </c:cat>
          <c:val>
            <c:numRef>
              <c:f>'Příloha č.1'!$B$51:$O$51</c:f>
              <c:numCache>
                <c:formatCode>General</c:formatCode>
                <c:ptCount val="14"/>
                <c:pt idx="0">
                  <c:v>8136</c:v>
                </c:pt>
                <c:pt idx="1">
                  <c:v>7136</c:v>
                </c:pt>
                <c:pt idx="2">
                  <c:v>6951</c:v>
                </c:pt>
                <c:pt idx="3">
                  <c:v>6237</c:v>
                </c:pt>
                <c:pt idx="4">
                  <c:v>8190</c:v>
                </c:pt>
                <c:pt idx="5">
                  <c:v>8329</c:v>
                </c:pt>
                <c:pt idx="6">
                  <c:v>8382</c:v>
                </c:pt>
                <c:pt idx="7">
                  <c:v>8472</c:v>
                </c:pt>
                <c:pt idx="8">
                  <c:v>8532</c:v>
                </c:pt>
                <c:pt idx="9">
                  <c:v>8676</c:v>
                </c:pt>
                <c:pt idx="10">
                  <c:v>8692</c:v>
                </c:pt>
                <c:pt idx="11">
                  <c:v>9011</c:v>
                </c:pt>
                <c:pt idx="12">
                  <c:v>9020</c:v>
                </c:pt>
                <c:pt idx="13">
                  <c:v>9407</c:v>
                </c:pt>
              </c:numCache>
            </c:numRef>
          </c:val>
          <c:smooth val="0"/>
        </c:ser>
        <c:ser>
          <c:idx val="1"/>
          <c:order val="1"/>
          <c:tx>
            <c:v>potřeba</c:v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'Příloha č.1'!$B$50:$O$50</c:f>
              <c:strCache>
                <c:ptCount val="14"/>
                <c:pt idx="0">
                  <c:v>duben 2011</c:v>
                </c:pt>
                <c:pt idx="1">
                  <c:v>květen 2011</c:v>
                </c:pt>
                <c:pt idx="2">
                  <c:v>červen 2011</c:v>
                </c:pt>
                <c:pt idx="3">
                  <c:v>  září  2011</c:v>
                </c:pt>
                <c:pt idx="4">
                  <c:v>leden 2012</c:v>
                </c:pt>
                <c:pt idx="5">
                  <c:v>duben 2012</c:v>
                </c:pt>
                <c:pt idx="6">
                  <c:v>leden 2013</c:v>
                </c:pt>
                <c:pt idx="7">
                  <c:v>březen 2013</c:v>
                </c:pt>
                <c:pt idx="8">
                  <c:v>duben 2013</c:v>
                </c:pt>
                <c:pt idx="9">
                  <c:v>červen 2013</c:v>
                </c:pt>
                <c:pt idx="10">
                  <c:v>srpen 2013</c:v>
                </c:pt>
                <c:pt idx="11">
                  <c:v>   září   2013</c:v>
                </c:pt>
                <c:pt idx="12">
                  <c:v>říjen 2013</c:v>
                </c:pt>
                <c:pt idx="13">
                  <c:v>leden 2014</c:v>
                </c:pt>
              </c:strCache>
            </c:strRef>
          </c:cat>
          <c:val>
            <c:numRef>
              <c:f>'Příloha č.1'!$B$52:$O$52</c:f>
              <c:numCache>
                <c:formatCode>General</c:formatCode>
                <c:ptCount val="14"/>
                <c:pt idx="0">
                  <c:v>8136</c:v>
                </c:pt>
                <c:pt idx="1">
                  <c:v>8136</c:v>
                </c:pt>
                <c:pt idx="2">
                  <c:v>8136</c:v>
                </c:pt>
                <c:pt idx="3">
                  <c:v>8136</c:v>
                </c:pt>
                <c:pt idx="4">
                  <c:v>11778</c:v>
                </c:pt>
                <c:pt idx="5">
                  <c:v>11778</c:v>
                </c:pt>
                <c:pt idx="6">
                  <c:v>11778</c:v>
                </c:pt>
                <c:pt idx="7">
                  <c:v>11778</c:v>
                </c:pt>
                <c:pt idx="8">
                  <c:v>11778</c:v>
                </c:pt>
                <c:pt idx="9">
                  <c:v>11778</c:v>
                </c:pt>
                <c:pt idx="10">
                  <c:v>11778</c:v>
                </c:pt>
                <c:pt idx="11">
                  <c:v>11778</c:v>
                </c:pt>
                <c:pt idx="12">
                  <c:v>11778</c:v>
                </c:pt>
                <c:pt idx="13">
                  <c:v>11778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758912"/>
        <c:axId val="141304384"/>
      </c:lineChart>
      <c:catAx>
        <c:axId val="14275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00000" vert="horz"/>
          <a:lstStyle/>
          <a:p>
            <a:pPr>
              <a:defRPr b="1" i="0" baseline="0"/>
            </a:pPr>
            <a:endParaRPr lang="cs-CZ"/>
          </a:p>
        </c:txPr>
        <c:crossAx val="141304384"/>
        <c:crosses val="autoZero"/>
        <c:auto val="1"/>
        <c:lblAlgn val="ctr"/>
        <c:lblOffset val="100"/>
        <c:noMultiLvlLbl val="0"/>
      </c:catAx>
      <c:valAx>
        <c:axId val="141304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 i="0" baseline="0"/>
            </a:pPr>
            <a:endParaRPr lang="cs-CZ"/>
          </a:p>
        </c:txPr>
        <c:crossAx val="142758912"/>
        <c:crosses val="autoZero"/>
        <c:crossBetween val="between"/>
      </c:valAx>
      <c:spPr>
        <a:solidFill>
          <a:schemeClr val="bg2">
            <a:lumMod val="90000"/>
          </a:schemeClr>
        </a:solidFill>
      </c:spPr>
    </c:plotArea>
    <c:legend>
      <c:legendPos val="r"/>
      <c:layout>
        <c:manualLayout>
          <c:xMode val="edge"/>
          <c:yMode val="edge"/>
          <c:x val="0.89958263413794592"/>
          <c:y val="0.40210110099873886"/>
          <c:w val="8.7520069405550252E-2"/>
          <c:h val="0.11877128995239232"/>
        </c:manualLayout>
      </c:layout>
      <c:overlay val="0"/>
    </c:legend>
    <c:plotVisOnly val="1"/>
    <c:dispBlanksAs val="gap"/>
    <c:showDLblsOverMax val="0"/>
  </c:chart>
  <c:spPr>
    <a:effectLst>
      <a:outerShdw blurRad="50800" dist="50800" dir="5400000" algn="ctr" rotWithShape="0">
        <a:schemeClr val="tx2">
          <a:lumMod val="20000"/>
          <a:lumOff val="80000"/>
        </a:schemeClr>
      </a:outerShdw>
    </a:effectLst>
  </c:spPr>
  <c:printSettings>
    <c:headerFooter/>
    <c:pageMargins b="0" l="0" r="0" t="0" header="0" footer="0"/>
    <c:pageSetup paperSize="9" orientation="landscape" horizontalDpi="-2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aseline="0">
                <a:effectLst/>
              </a:rPr>
              <a:t>Meziroční rozdíly počtu uchazečů o zaměstnání </a:t>
            </a:r>
            <a:endParaRPr lang="cs-CZ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3642863968410489E-2"/>
          <c:y val="0.16847149337672238"/>
          <c:w val="0.89009156233538633"/>
          <c:h val="0.74374348660679424"/>
        </c:manualLayout>
      </c:layout>
      <c:barChart>
        <c:barDir val="col"/>
        <c:grouping val="clustered"/>
        <c:varyColors val="0"/>
        <c:ser>
          <c:idx val="0"/>
          <c:order val="0"/>
          <c:tx>
            <c:v>uchazeči meziroční</c:v>
          </c:tx>
          <c:invertIfNegative val="0"/>
          <c:cat>
            <c:numLit>
              <c:formatCode>General</c:formatCode>
              <c:ptCount val="96"/>
              <c:pt idx="0">
                <c:v>2006</c:v>
              </c:pt>
              <c:pt idx="12">
                <c:v>2007</c:v>
              </c:pt>
              <c:pt idx="24">
                <c:v>2008</c:v>
              </c:pt>
              <c:pt idx="36">
                <c:v>2009</c:v>
              </c:pt>
              <c:pt idx="48">
                <c:v>2010</c:v>
              </c:pt>
              <c:pt idx="60">
                <c:v>2011</c:v>
              </c:pt>
              <c:pt idx="72">
                <c:v>2012</c:v>
              </c:pt>
              <c:pt idx="84">
                <c:v>2013</c:v>
              </c:pt>
            </c:numLit>
          </c:cat>
          <c:val>
            <c:numLit>
              <c:formatCode>General</c:formatCode>
              <c:ptCount val="96"/>
              <c:pt idx="0">
                <c:v>-30427</c:v>
              </c:pt>
              <c:pt idx="1">
                <c:v>-26892</c:v>
              </c:pt>
              <c:pt idx="2">
                <c:v>-25697</c:v>
              </c:pt>
              <c:pt idx="3">
                <c:v>-26394</c:v>
              </c:pt>
              <c:pt idx="4">
                <c:v>-31534</c:v>
              </c:pt>
              <c:pt idx="5">
                <c:v>-38638</c:v>
              </c:pt>
              <c:pt idx="6">
                <c:v>-42055</c:v>
              </c:pt>
              <c:pt idx="7">
                <c:v>-46525</c:v>
              </c:pt>
              <c:pt idx="8">
                <c:v>-49214</c:v>
              </c:pt>
              <c:pt idx="9">
                <c:v>-52090</c:v>
              </c:pt>
              <c:pt idx="10">
                <c:v>-58206</c:v>
              </c:pt>
              <c:pt idx="11">
                <c:v>-61871</c:v>
              </c:pt>
              <c:pt idx="12">
                <c:v>-65777</c:v>
              </c:pt>
              <c:pt idx="13">
                <c:v>-73417</c:v>
              </c:pt>
              <c:pt idx="14">
                <c:v>-84285</c:v>
              </c:pt>
              <c:pt idx="15">
                <c:v>-83231</c:v>
              </c:pt>
              <c:pt idx="16">
                <c:v>-80443</c:v>
              </c:pt>
              <c:pt idx="17">
                <c:v>-80315</c:v>
              </c:pt>
              <c:pt idx="18">
                <c:v>-81662</c:v>
              </c:pt>
              <c:pt idx="19">
                <c:v>-85970</c:v>
              </c:pt>
              <c:pt idx="20">
                <c:v>-89204</c:v>
              </c:pt>
              <c:pt idx="21">
                <c:v>-90946</c:v>
              </c:pt>
              <c:pt idx="22">
                <c:v>-91135</c:v>
              </c:pt>
              <c:pt idx="23">
                <c:v>-93667</c:v>
              </c:pt>
              <c:pt idx="24">
                <c:v>-100914</c:v>
              </c:pt>
              <c:pt idx="25">
                <c:v>-99704</c:v>
              </c:pt>
              <c:pt idx="26">
                <c:v>-94177</c:v>
              </c:pt>
              <c:pt idx="27">
                <c:v>-86814</c:v>
              </c:pt>
              <c:pt idx="28">
                <c:v>-80092</c:v>
              </c:pt>
              <c:pt idx="29">
                <c:v>-72911</c:v>
              </c:pt>
              <c:pt idx="30">
                <c:v>-66550</c:v>
              </c:pt>
              <c:pt idx="31">
                <c:v>-60426</c:v>
              </c:pt>
              <c:pt idx="32">
                <c:v>-50420</c:v>
              </c:pt>
              <c:pt idx="33">
                <c:v>-37137</c:v>
              </c:pt>
              <c:pt idx="34">
                <c:v>-21139</c:v>
              </c:pt>
              <c:pt idx="35">
                <c:v>-2628</c:v>
              </c:pt>
              <c:pt idx="36">
                <c:v>33517</c:v>
              </c:pt>
              <c:pt idx="37">
                <c:v>73815</c:v>
              </c:pt>
              <c:pt idx="38">
                <c:v>112615</c:v>
              </c:pt>
              <c:pt idx="39">
                <c:v>140608</c:v>
              </c:pt>
              <c:pt idx="40">
                <c:v>155054</c:v>
              </c:pt>
              <c:pt idx="41">
                <c:v>165675</c:v>
              </c:pt>
              <c:pt idx="42">
                <c:v>175261</c:v>
              </c:pt>
              <c:pt idx="43">
                <c:v>181418</c:v>
              </c:pt>
              <c:pt idx="44">
                <c:v>186254</c:v>
              </c:pt>
              <c:pt idx="45">
                <c:v>187055</c:v>
              </c:pt>
              <c:pt idx="46">
                <c:v>188610</c:v>
              </c:pt>
              <c:pt idx="47">
                <c:v>186886</c:v>
              </c:pt>
              <c:pt idx="48">
                <c:v>176165</c:v>
              </c:pt>
              <c:pt idx="49">
                <c:v>154287</c:v>
              </c:pt>
              <c:pt idx="50">
                <c:v>123912</c:v>
              </c:pt>
              <c:pt idx="51">
                <c:v>83402</c:v>
              </c:pt>
              <c:pt idx="52">
                <c:v>57218</c:v>
              </c:pt>
              <c:pt idx="53">
                <c:v>36945</c:v>
              </c:pt>
              <c:pt idx="54">
                <c:v>19965</c:v>
              </c:pt>
              <c:pt idx="55">
                <c:v>7743</c:v>
              </c:pt>
              <c:pt idx="56">
                <c:v>-331</c:v>
              </c:pt>
              <c:pt idx="57">
                <c:v>-3599</c:v>
              </c:pt>
              <c:pt idx="58">
                <c:v>-2269</c:v>
              </c:pt>
              <c:pt idx="59">
                <c:v>22415</c:v>
              </c:pt>
              <c:pt idx="60">
                <c:v>-2363</c:v>
              </c:pt>
              <c:pt idx="61">
                <c:v>-16239</c:v>
              </c:pt>
              <c:pt idx="62">
                <c:v>-25062</c:v>
              </c:pt>
              <c:pt idx="63">
                <c:v>-26286</c:v>
              </c:pt>
              <c:pt idx="64">
                <c:v>-24823</c:v>
              </c:pt>
              <c:pt idx="65">
                <c:v>-21725</c:v>
              </c:pt>
              <c:pt idx="66">
                <c:v>-19700</c:v>
              </c:pt>
              <c:pt idx="67">
                <c:v>-19959</c:v>
              </c:pt>
              <c:pt idx="68">
                <c:v>-25366</c:v>
              </c:pt>
              <c:pt idx="69">
                <c:v>-24543</c:v>
              </c:pt>
              <c:pt idx="70">
                <c:v>-30236</c:v>
              </c:pt>
              <c:pt idx="71">
                <c:v>-53100</c:v>
              </c:pt>
              <c:pt idx="72">
                <c:v>-37774</c:v>
              </c:pt>
              <c:pt idx="73">
                <c:v>-25211</c:v>
              </c:pt>
              <c:pt idx="74">
                <c:v>-22582</c:v>
              </c:pt>
              <c:pt idx="75">
                <c:v>-16520</c:v>
              </c:pt>
              <c:pt idx="76">
                <c:v>-7857</c:v>
              </c:pt>
              <c:pt idx="77">
                <c:v>-4189</c:v>
              </c:pt>
              <c:pt idx="78">
                <c:v>13</c:v>
              </c:pt>
              <c:pt idx="79">
                <c:v>5158</c:v>
              </c:pt>
              <c:pt idx="80">
                <c:v>18070</c:v>
              </c:pt>
              <c:pt idx="81">
                <c:v>26144</c:v>
              </c:pt>
              <c:pt idx="82">
                <c:v>32094</c:v>
              </c:pt>
              <c:pt idx="83">
                <c:v>36860</c:v>
              </c:pt>
              <c:pt idx="84">
                <c:v>51720</c:v>
              </c:pt>
              <c:pt idx="85">
                <c:v>51998</c:v>
              </c:pt>
              <c:pt idx="86">
                <c:v>62588</c:v>
              </c:pt>
              <c:pt idx="87">
                <c:v>67906</c:v>
              </c:pt>
              <c:pt idx="88">
                <c:v>65364</c:v>
              </c:pt>
              <c:pt idx="89">
                <c:v>65887</c:v>
              </c:pt>
              <c:pt idx="90">
                <c:v>65499</c:v>
              </c:pt>
              <c:pt idx="91">
                <c:v>65038</c:v>
              </c:pt>
              <c:pt idx="92">
                <c:v>63873</c:v>
              </c:pt>
              <c:pt idx="93">
                <c:v>59919</c:v>
              </c:pt>
              <c:pt idx="94">
                <c:v>56815</c:v>
              </c:pt>
              <c:pt idx="95">
                <c:v>51522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95121408"/>
        <c:axId val="141306112"/>
      </c:barChart>
      <c:catAx>
        <c:axId val="9512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accent1"/>
            </a:solidFill>
          </a:ln>
        </c:spPr>
        <c:txPr>
          <a:bodyPr rot="0" vert="horz" anchor="ctr" anchorCtr="0"/>
          <a:lstStyle/>
          <a:p>
            <a:pPr>
              <a:defRPr/>
            </a:pPr>
            <a:endParaRPr lang="cs-CZ"/>
          </a:p>
        </c:txPr>
        <c:crossAx val="141306112"/>
        <c:crosses val="autoZero"/>
        <c:auto val="1"/>
        <c:lblAlgn val="ctr"/>
        <c:lblOffset val="100"/>
        <c:noMultiLvlLbl val="0"/>
      </c:catAx>
      <c:valAx>
        <c:axId val="141306112"/>
        <c:scaling>
          <c:orientation val="minMax"/>
          <c:max val="200000"/>
          <c:min val="-12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121408"/>
        <c:crosses val="autoZero"/>
        <c:crossBetween val="between"/>
        <c:majorUnit val="40000"/>
        <c:dispUnits>
          <c:builtInUnit val="thousands"/>
        </c:dispUnits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cs-CZ" sz="2400"/>
              <a:t>Počet osob podpořených v rámci APZ v roce 2013</a:t>
            </a:r>
          </a:p>
        </c:rich>
      </c:tx>
      <c:layout>
        <c:manualLayout>
          <c:xMode val="edge"/>
          <c:yMode val="edge"/>
          <c:x val="0.24263505432074156"/>
          <c:y val="2.438510199629872E-2"/>
        </c:manualLayout>
      </c:layout>
      <c:overlay val="0"/>
    </c:title>
    <c:autoTitleDeleted val="0"/>
    <c:view3D>
      <c:rotX val="20"/>
      <c:hPercent val="47"/>
      <c:rotY val="38"/>
      <c:depthPercent val="70"/>
      <c:rAngAx val="1"/>
    </c:view3D>
    <c:floor>
      <c:thickness val="0"/>
    </c:floor>
    <c:sideWall>
      <c:thickness val="0"/>
      <c:spPr>
        <a:ln>
          <a:solidFill>
            <a:schemeClr val="bg1">
              <a:lumMod val="65000"/>
            </a:schemeClr>
          </a:solidFill>
        </a:ln>
      </c:spPr>
    </c:sideWall>
    <c:backWall>
      <c:thickness val="0"/>
      <c:spPr>
        <a:ln>
          <a:solidFill>
            <a:schemeClr val="bg1">
              <a:lumMod val="65000"/>
            </a:schemeClr>
          </a:solidFill>
        </a:ln>
      </c:spPr>
    </c:backWall>
    <c:plotArea>
      <c:layout>
        <c:manualLayout>
          <c:layoutTarget val="inner"/>
          <c:xMode val="edge"/>
          <c:yMode val="edge"/>
          <c:x val="4.1612425136047175E-2"/>
          <c:y val="9.3511642143927723E-2"/>
          <c:w val="0.93076718450734197"/>
          <c:h val="0.813183171138460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6.5928890981869727E-3"/>
                  <c:y val="-1.4298480786416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9663277849762451E-3"/>
                  <c:y val="-1.7873100983020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5928890981869206E-3"/>
                  <c:y val="-1.072386058981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5451011661517E-2"/>
                  <c:y val="-2.4829650363216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4184129974099369E-3"/>
                  <c:y val="-8.93655049151027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7092064987049684E-3"/>
                  <c:y val="-1.78731009830205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8.4765716976688745E-3"/>
                  <c:y val="-1.608579088471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80898036479625E-2"/>
                  <c:y val="-1.2401107142733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7.5347303979279492E-3"/>
                  <c:y val="-2.8596961572832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1.608579088471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9.4184129974099365E-4"/>
                  <c:y val="-1.072386058981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1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'Příloha č. 5'!$AF$26:$AF$36</c:f>
              <c:strCache>
                <c:ptCount val="11"/>
                <c:pt idx="0">
                  <c:v>VPP</c:v>
                </c:pt>
                <c:pt idx="1">
                  <c:v>SÚPM vč.SVČ</c:v>
                </c:pt>
                <c:pt idx="2">
                  <c:v>CHPM vč. SVČ</c:v>
                </c:pt>
                <c:pt idx="3">
                  <c:v>ESF VPP</c:v>
                </c:pt>
                <c:pt idx="4">
                  <c:v>ESF SÚPM</c:v>
                </c:pt>
                <c:pt idx="5">
                  <c:v>ESF CP</c:v>
                </c:pt>
                <c:pt idx="6">
                  <c:v>REKV</c:v>
                </c:pt>
                <c:pt idx="7">
                  <c:v>Zvolená rekv.</c:v>
                </c:pt>
                <c:pt idx="8">
                  <c:v>přísp. na provoz CHPM a CHPM-SVČ</c:v>
                </c:pt>
                <c:pt idx="9">
                  <c:v>přísp. na zapracování</c:v>
                </c:pt>
                <c:pt idx="10">
                  <c:v>překlenovací přísp.</c:v>
                </c:pt>
              </c:strCache>
            </c:strRef>
          </c:cat>
          <c:val>
            <c:numRef>
              <c:f>'Příloha č. 5'!$AH$26:$AH$36</c:f>
              <c:numCache>
                <c:formatCode>#,##0</c:formatCode>
                <c:ptCount val="11"/>
                <c:pt idx="0">
                  <c:v>5232</c:v>
                </c:pt>
                <c:pt idx="1">
                  <c:v>8831</c:v>
                </c:pt>
                <c:pt idx="2">
                  <c:v>768</c:v>
                </c:pt>
                <c:pt idx="3">
                  <c:v>16607</c:v>
                </c:pt>
                <c:pt idx="4">
                  <c:v>12885</c:v>
                </c:pt>
                <c:pt idx="5">
                  <c:v>3301</c:v>
                </c:pt>
                <c:pt idx="6">
                  <c:v>27877</c:v>
                </c:pt>
                <c:pt idx="7">
                  <c:v>13561</c:v>
                </c:pt>
                <c:pt idx="8">
                  <c:v>92</c:v>
                </c:pt>
                <c:pt idx="9">
                  <c:v>54</c:v>
                </c:pt>
                <c:pt idx="10">
                  <c:v>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3435264"/>
        <c:axId val="141307840"/>
        <c:axId val="0"/>
      </c:bar3DChart>
      <c:catAx>
        <c:axId val="143435264"/>
        <c:scaling>
          <c:orientation val="minMax"/>
        </c:scaling>
        <c:delete val="0"/>
        <c:axPos val="b"/>
        <c:numFmt formatCode="#,##0.00" sourceLinked="0"/>
        <c:majorTickMark val="out"/>
        <c:minorTickMark val="none"/>
        <c:tickLblPos val="low"/>
        <c:txPr>
          <a:bodyPr rot="0" vert="horz"/>
          <a:lstStyle/>
          <a:p>
            <a:pPr>
              <a:defRPr sz="1100"/>
            </a:pPr>
            <a:endParaRPr lang="cs-CZ"/>
          </a:p>
        </c:txPr>
        <c:crossAx val="14130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1307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43435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22</xdr:row>
      <xdr:rowOff>152401</xdr:rowOff>
    </xdr:from>
    <xdr:to>
      <xdr:col>15</xdr:col>
      <xdr:colOff>361950</xdr:colOff>
      <xdr:row>45</xdr:row>
      <xdr:rowOff>171451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0.95827</cdr:x>
      <cdr:y>0.53448</cdr:y>
    </cdr:from>
    <cdr:to>
      <cdr:x>0.96185</cdr:x>
      <cdr:y>0.54631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12249150" y="2066925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0.95529</cdr:x>
      <cdr:y>0.50985</cdr:y>
    </cdr:from>
    <cdr:to>
      <cdr:x>0.99329</cdr:x>
      <cdr:y>0.55172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2211050" y="1971675"/>
          <a:ext cx="485775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0.94486</cdr:x>
      <cdr:y>0.44089</cdr:y>
    </cdr:from>
    <cdr:to>
      <cdr:x>0.99925</cdr:x>
      <cdr:y>0.50739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2077699" y="1704974"/>
          <a:ext cx="6953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96576" y="20880916"/>
    <xdr:ext cx="6295758" cy="3837780"/>
    <xdr:graphicFrame macro="">
      <xdr:nvGraphicFramePr>
        <xdr:cNvPr id="3" name="Graf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0.00586</cdr:x>
      <cdr:y>0.3456</cdr:y>
    </cdr:from>
    <cdr:to>
      <cdr:x>0.03217</cdr:x>
      <cdr:y>0.87385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41639" y="1252533"/>
          <a:ext cx="186962" cy="19145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1" algn="ctr"/>
          <a:r>
            <a:rPr lang="cs-CZ" sz="1000" baseline="0"/>
            <a:t>meziměsíční</a:t>
          </a:r>
          <a:r>
            <a:rPr lang="cs-CZ" sz="900" baseline="0"/>
            <a:t> rozdíly  v tis.</a:t>
          </a:r>
          <a:endParaRPr lang="cs-CZ" sz="900"/>
        </a:p>
      </cdr:txBody>
    </cdr:sp>
  </cdr:relSizeAnchor>
  <cdr:relSizeAnchor xmlns:cdr="http://schemas.openxmlformats.org/drawingml/2006/chartDrawing">
    <cdr:from>
      <cdr:x>0.32476</cdr:x>
      <cdr:y>0.20105</cdr:y>
    </cdr:from>
    <cdr:to>
      <cdr:x>0.76184</cdr:x>
      <cdr:y>0.30355</cdr:y>
    </cdr:to>
    <cdr:sp macro="" textlink="">
      <cdr:nvSpPr>
        <cdr:cNvPr id="6" name="TextovéPole 5"/>
        <cdr:cNvSpPr txBox="1"/>
      </cdr:nvSpPr>
      <cdr:spPr>
        <a:xfrm xmlns:a="http://schemas.openxmlformats.org/drawingml/2006/main">
          <a:off x="2286001" y="728664"/>
          <a:ext cx="30765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0.37994</cdr:x>
      <cdr:y>0.09067</cdr:y>
    </cdr:from>
    <cdr:to>
      <cdr:x>0.72253</cdr:x>
      <cdr:y>0.14096</cdr:y>
    </cdr:to>
    <cdr:sp macro="" textlink="">
      <cdr:nvSpPr>
        <cdr:cNvPr id="7" name="TextovéPole 6"/>
        <cdr:cNvSpPr txBox="1"/>
      </cdr:nvSpPr>
      <cdr:spPr>
        <a:xfrm xmlns:a="http://schemas.openxmlformats.org/drawingml/2006/main">
          <a:off x="2429205" y="405908"/>
          <a:ext cx="2190419" cy="225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cs-CZ" sz="1300" baseline="0"/>
            <a:t>v období 2006 - 2013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21</xdr:row>
      <xdr:rowOff>63500</xdr:rowOff>
    </xdr:from>
    <xdr:to>
      <xdr:col>29</xdr:col>
      <xdr:colOff>0</xdr:colOff>
      <xdr:row>42</xdr:row>
      <xdr:rowOff>41275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indowProtection="1" tabSelected="1" workbookViewId="0">
      <selection sqref="A1:B1"/>
    </sheetView>
  </sheetViews>
  <sheetFormatPr defaultRowHeight="15"/>
  <cols>
    <col min="1" max="1" width="12.42578125" customWidth="1"/>
    <col min="2" max="2" width="72.5703125" customWidth="1"/>
  </cols>
  <sheetData>
    <row r="1" spans="1:2" ht="30" customHeight="1">
      <c r="A1" s="395" t="s">
        <v>217</v>
      </c>
      <c r="B1" s="395"/>
    </row>
    <row r="2" spans="1:2" ht="20.25" customHeight="1">
      <c r="A2" t="s">
        <v>202</v>
      </c>
      <c r="B2" t="str">
        <f>+'Příloha č.1'!A2</f>
        <v>Vývoj počtu zaměstnanců - systematizovaných míst (SM) na ÚP ČR od jeho vzniku</v>
      </c>
    </row>
    <row r="3" spans="1:2" ht="20.25" customHeight="1">
      <c r="A3" t="s">
        <v>203</v>
      </c>
      <c r="B3" t="s">
        <v>205</v>
      </c>
    </row>
    <row r="4" spans="1:2" ht="20.25" customHeight="1">
      <c r="A4" t="s">
        <v>207</v>
      </c>
      <c r="B4" t="s">
        <v>257</v>
      </c>
    </row>
    <row r="5" spans="1:2" ht="20.25" customHeight="1">
      <c r="A5" t="s">
        <v>206</v>
      </c>
      <c r="B5" t="s">
        <v>233</v>
      </c>
    </row>
    <row r="6" spans="1:2" ht="20.25" customHeight="1">
      <c r="A6" t="s">
        <v>204</v>
      </c>
      <c r="B6" t="s">
        <v>208</v>
      </c>
    </row>
    <row r="7" spans="1:2" ht="20.25" customHeight="1">
      <c r="A7" t="s">
        <v>209</v>
      </c>
      <c r="B7" t="s">
        <v>270</v>
      </c>
    </row>
    <row r="8" spans="1:2" ht="20.25" customHeight="1">
      <c r="A8" t="s">
        <v>210</v>
      </c>
      <c r="B8" t="s">
        <v>271</v>
      </c>
    </row>
    <row r="9" spans="1:2" ht="20.25" customHeight="1">
      <c r="A9" t="s">
        <v>211</v>
      </c>
      <c r="B9" t="s">
        <v>264</v>
      </c>
    </row>
    <row r="10" spans="1:2" ht="20.25" customHeight="1">
      <c r="A10" t="s">
        <v>212</v>
      </c>
      <c r="B10" t="s">
        <v>265</v>
      </c>
    </row>
    <row r="11" spans="1:2" ht="20.25" customHeight="1">
      <c r="A11" t="s">
        <v>213</v>
      </c>
      <c r="B11" t="s">
        <v>266</v>
      </c>
    </row>
    <row r="12" spans="1:2" ht="20.25" customHeight="1">
      <c r="A12" t="s">
        <v>214</v>
      </c>
      <c r="B12" t="s">
        <v>267</v>
      </c>
    </row>
    <row r="13" spans="1:2" ht="20.25" customHeight="1">
      <c r="A13" t="s">
        <v>215</v>
      </c>
      <c r="B13" t="s">
        <v>268</v>
      </c>
    </row>
    <row r="14" spans="1:2" ht="20.25" customHeight="1">
      <c r="A14" t="s">
        <v>216</v>
      </c>
      <c r="B14" t="s">
        <v>269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windowProtection="1" view="pageBreakPreview" zoomScale="110" zoomScaleNormal="100" zoomScaleSheetLayoutView="110" workbookViewId="0">
      <selection sqref="A1:H2"/>
    </sheetView>
  </sheetViews>
  <sheetFormatPr defaultRowHeight="15"/>
  <cols>
    <col min="1" max="1" width="19.42578125" style="48" customWidth="1"/>
    <col min="2" max="2" width="12.28515625" style="48" customWidth="1"/>
    <col min="3" max="3" width="10.5703125" style="48" customWidth="1"/>
    <col min="4" max="4" width="10.7109375" style="48" customWidth="1"/>
    <col min="5" max="5" width="11.85546875" style="48" customWidth="1"/>
    <col min="6" max="6" width="14" style="48" customWidth="1"/>
    <col min="7" max="7" width="10.7109375" style="48" customWidth="1"/>
    <col min="8" max="8" width="10" style="48" customWidth="1"/>
    <col min="9" max="9" width="9.140625" style="48"/>
    <col min="10" max="10" width="10.5703125" style="48" customWidth="1"/>
    <col min="11" max="11" width="8" style="48" bestFit="1" customWidth="1"/>
    <col min="12" max="12" width="9" style="48" bestFit="1" customWidth="1"/>
    <col min="13" max="13" width="16.7109375" style="48" customWidth="1"/>
    <col min="14" max="14" width="14.42578125" style="48" customWidth="1"/>
    <col min="15" max="15" width="5.5703125" style="48" bestFit="1" customWidth="1"/>
    <col min="16" max="16" width="8.140625" style="48" bestFit="1" customWidth="1"/>
    <col min="17" max="18" width="3.5703125" style="48" bestFit="1" customWidth="1"/>
    <col min="19" max="16384" width="9.140625" style="48"/>
  </cols>
  <sheetData>
    <row r="1" spans="1:8" ht="36" customHeight="1">
      <c r="A1" s="505" t="s">
        <v>243</v>
      </c>
      <c r="B1" s="505"/>
      <c r="C1" s="505"/>
      <c r="D1" s="505"/>
      <c r="E1" s="505"/>
      <c r="F1" s="505"/>
      <c r="G1" s="505"/>
      <c r="H1" s="505"/>
    </row>
    <row r="2" spans="1:8" ht="15" customHeight="1" thickBot="1">
      <c r="A2" s="505"/>
      <c r="B2" s="505"/>
      <c r="C2" s="505"/>
      <c r="D2" s="505"/>
      <c r="E2" s="505"/>
      <c r="F2" s="505"/>
      <c r="G2" s="505"/>
      <c r="H2" s="505"/>
    </row>
    <row r="3" spans="1:8" ht="30" customHeight="1" thickBot="1">
      <c r="A3" s="333" t="s">
        <v>144</v>
      </c>
      <c r="B3" s="248" t="s">
        <v>226</v>
      </c>
      <c r="C3" s="339" t="s">
        <v>145</v>
      </c>
      <c r="D3" s="248" t="s">
        <v>146</v>
      </c>
      <c r="E3" s="339" t="s">
        <v>147</v>
      </c>
      <c r="F3" s="248" t="s">
        <v>148</v>
      </c>
      <c r="G3" s="248" t="s">
        <v>149</v>
      </c>
      <c r="H3" s="248" t="s">
        <v>150</v>
      </c>
    </row>
    <row r="4" spans="1:8" ht="15" customHeight="1">
      <c r="A4" s="361" t="s">
        <v>227</v>
      </c>
      <c r="B4" s="364">
        <v>0</v>
      </c>
      <c r="C4" s="365">
        <v>0</v>
      </c>
      <c r="D4" s="364">
        <v>0</v>
      </c>
      <c r="E4" s="365">
        <v>0</v>
      </c>
      <c r="F4" s="364">
        <v>213.7011</v>
      </c>
      <c r="G4" s="364">
        <v>0</v>
      </c>
      <c r="H4" s="366">
        <v>0</v>
      </c>
    </row>
    <row r="5" spans="1:8" ht="15" customHeight="1">
      <c r="A5" s="268" t="s">
        <v>141</v>
      </c>
      <c r="B5" s="272">
        <v>157065.603</v>
      </c>
      <c r="C5" s="270">
        <v>1600</v>
      </c>
      <c r="D5" s="272">
        <v>12718.6</v>
      </c>
      <c r="E5" s="270">
        <v>949927.23349999997</v>
      </c>
      <c r="F5" s="272">
        <v>3117379.8198600002</v>
      </c>
      <c r="G5" s="272">
        <v>21.965</v>
      </c>
      <c r="H5" s="272">
        <v>461.13069999999999</v>
      </c>
    </row>
    <row r="6" spans="1:8" ht="15" customHeight="1">
      <c r="A6" s="268" t="s">
        <v>3</v>
      </c>
      <c r="B6" s="272">
        <v>205615.842</v>
      </c>
      <c r="C6" s="270">
        <v>875</v>
      </c>
      <c r="D6" s="272">
        <v>9015.5</v>
      </c>
      <c r="E6" s="270">
        <v>307836.07555000001</v>
      </c>
      <c r="F6" s="272">
        <v>1449769.5609899999</v>
      </c>
      <c r="G6" s="272">
        <v>0</v>
      </c>
      <c r="H6" s="272">
        <v>555.79890999999998</v>
      </c>
    </row>
    <row r="7" spans="1:8" ht="15" customHeight="1">
      <c r="A7" s="268" t="s">
        <v>11</v>
      </c>
      <c r="B7" s="272">
        <v>374934.25212999998</v>
      </c>
      <c r="C7" s="270">
        <v>1170</v>
      </c>
      <c r="D7" s="272">
        <v>16183.5</v>
      </c>
      <c r="E7" s="270">
        <v>794548.84117999999</v>
      </c>
      <c r="F7" s="272">
        <v>2778964.6979300003</v>
      </c>
      <c r="G7" s="272">
        <v>3.4169999999999998</v>
      </c>
      <c r="H7" s="272">
        <v>4938.5420000000004</v>
      </c>
    </row>
    <row r="8" spans="1:8" ht="15" customHeight="1">
      <c r="A8" s="268" t="s">
        <v>5</v>
      </c>
      <c r="B8" s="272">
        <v>125819.65237000001</v>
      </c>
      <c r="C8" s="270">
        <v>775</v>
      </c>
      <c r="D8" s="272">
        <v>6393.2</v>
      </c>
      <c r="E8" s="270">
        <v>288738.67745999998</v>
      </c>
      <c r="F8" s="272">
        <v>631569.73747000005</v>
      </c>
      <c r="G8" s="272">
        <v>35.707999999999998</v>
      </c>
      <c r="H8" s="272">
        <v>93.950999999999993</v>
      </c>
    </row>
    <row r="9" spans="1:8" ht="15" customHeight="1">
      <c r="A9" s="268" t="s">
        <v>8</v>
      </c>
      <c r="B9" s="272">
        <v>175861.02100000001</v>
      </c>
      <c r="C9" s="270">
        <v>1595</v>
      </c>
      <c r="D9" s="272">
        <v>7668.92</v>
      </c>
      <c r="E9" s="270">
        <v>306620.51299999998</v>
      </c>
      <c r="F9" s="272">
        <v>1247972.5064999999</v>
      </c>
      <c r="G9" s="272">
        <v>0</v>
      </c>
      <c r="H9" s="272">
        <v>1091.7307800000001</v>
      </c>
    </row>
    <row r="10" spans="1:8" ht="15" customHeight="1">
      <c r="A10" s="268" t="s">
        <v>7</v>
      </c>
      <c r="B10" s="272">
        <v>152408.54394</v>
      </c>
      <c r="C10" s="270">
        <v>755</v>
      </c>
      <c r="D10" s="272">
        <v>6926</v>
      </c>
      <c r="E10" s="270">
        <v>376420.28806000005</v>
      </c>
      <c r="F10" s="272">
        <v>1030933.6301500001</v>
      </c>
      <c r="G10" s="272">
        <v>41.46564</v>
      </c>
      <c r="H10" s="272">
        <v>1.6</v>
      </c>
    </row>
    <row r="11" spans="1:8" ht="15" customHeight="1">
      <c r="A11" s="268" t="s">
        <v>14</v>
      </c>
      <c r="B11" s="272">
        <v>510600.01934</v>
      </c>
      <c r="C11" s="270">
        <v>1040</v>
      </c>
      <c r="D11" s="272">
        <v>19753.5</v>
      </c>
      <c r="E11" s="270">
        <v>1504413.1042200001</v>
      </c>
      <c r="F11" s="272">
        <v>2677183.3872099998</v>
      </c>
      <c r="G11" s="272">
        <v>-2.2737367544323206E-15</v>
      </c>
      <c r="H11" s="272">
        <v>1.07</v>
      </c>
    </row>
    <row r="12" spans="1:8" ht="15" customHeight="1">
      <c r="A12" s="268" t="s">
        <v>12</v>
      </c>
      <c r="B12" s="272">
        <v>240708.12690999999</v>
      </c>
      <c r="C12" s="270">
        <v>2000</v>
      </c>
      <c r="D12" s="272">
        <v>9717.5</v>
      </c>
      <c r="E12" s="270">
        <v>432737.57772</v>
      </c>
      <c r="F12" s="272">
        <v>1410324.36797</v>
      </c>
      <c r="G12" s="272">
        <v>44.611390000000014</v>
      </c>
      <c r="H12" s="272">
        <v>22.15</v>
      </c>
    </row>
    <row r="13" spans="1:8" ht="15" customHeight="1">
      <c r="A13" s="268" t="s">
        <v>9</v>
      </c>
      <c r="B13" s="272">
        <v>178741.77481999999</v>
      </c>
      <c r="C13" s="270">
        <v>725</v>
      </c>
      <c r="D13" s="272">
        <v>6240</v>
      </c>
      <c r="E13" s="270">
        <v>262791.978</v>
      </c>
      <c r="F13" s="272">
        <v>1189147.72386</v>
      </c>
      <c r="G13" s="272">
        <v>38.224919999999997</v>
      </c>
      <c r="H13" s="272">
        <v>90.584039999999987</v>
      </c>
    </row>
    <row r="14" spans="1:8" ht="15" customHeight="1">
      <c r="A14" s="268" t="s">
        <v>4</v>
      </c>
      <c r="B14" s="272">
        <v>142447.61199</v>
      </c>
      <c r="C14" s="270">
        <v>445</v>
      </c>
      <c r="D14" s="272">
        <v>7421.5</v>
      </c>
      <c r="E14" s="270">
        <v>209186.46100000001</v>
      </c>
      <c r="F14" s="272">
        <v>1276226.2756599998</v>
      </c>
      <c r="G14" s="272">
        <v>30.050789999999999</v>
      </c>
      <c r="H14" s="272">
        <v>87.921000000000006</v>
      </c>
    </row>
    <row r="15" spans="1:8" ht="15" customHeight="1">
      <c r="A15" s="268" t="s">
        <v>2</v>
      </c>
      <c r="B15" s="272">
        <v>322836.29775000003</v>
      </c>
      <c r="C15" s="270">
        <v>1258.5</v>
      </c>
      <c r="D15" s="272">
        <v>16415.599999999999</v>
      </c>
      <c r="E15" s="270">
        <v>435756.28133999999</v>
      </c>
      <c r="F15" s="272">
        <v>3355181.8392200004</v>
      </c>
      <c r="G15" s="272">
        <v>0</v>
      </c>
      <c r="H15" s="272">
        <v>7503.17371</v>
      </c>
    </row>
    <row r="16" spans="1:8" ht="15" customHeight="1">
      <c r="A16" s="268" t="s">
        <v>6</v>
      </c>
      <c r="B16" s="272">
        <v>369886.57325999998</v>
      </c>
      <c r="C16" s="270">
        <v>625</v>
      </c>
      <c r="D16" s="272">
        <v>17226.8</v>
      </c>
      <c r="E16" s="270">
        <v>1067930.2673599999</v>
      </c>
      <c r="F16" s="272">
        <v>1818691.5354200001</v>
      </c>
      <c r="G16" s="272">
        <v>10.394</v>
      </c>
      <c r="H16" s="272">
        <v>46.356999999999999</v>
      </c>
    </row>
    <row r="17" spans="1:18" ht="15" customHeight="1">
      <c r="A17" s="268" t="s">
        <v>10</v>
      </c>
      <c r="B17" s="272">
        <v>180588.2616</v>
      </c>
      <c r="C17" s="270">
        <v>385</v>
      </c>
      <c r="D17" s="272">
        <v>5596.5</v>
      </c>
      <c r="E17" s="270">
        <v>205494.73715</v>
      </c>
      <c r="F17" s="272">
        <v>1135157.53385</v>
      </c>
      <c r="G17" s="272">
        <v>6.657</v>
      </c>
      <c r="H17" s="272">
        <v>316.65316999999999</v>
      </c>
    </row>
    <row r="18" spans="1:18" ht="15" customHeight="1" thickBot="1">
      <c r="A18" s="362" t="s">
        <v>13</v>
      </c>
      <c r="B18" s="275">
        <v>196993.54063999999</v>
      </c>
      <c r="C18" s="270">
        <v>950</v>
      </c>
      <c r="D18" s="275">
        <v>6688.5</v>
      </c>
      <c r="E18" s="270">
        <v>274948.054</v>
      </c>
      <c r="F18" s="275">
        <v>1261756.371</v>
      </c>
      <c r="G18" s="275">
        <v>25.971</v>
      </c>
      <c r="H18" s="275">
        <v>-2.2999999999999998</v>
      </c>
    </row>
    <row r="19" spans="1:18" ht="15" customHeight="1" thickBot="1">
      <c r="A19" s="290" t="s">
        <v>142</v>
      </c>
      <c r="B19" s="279">
        <v>3334507.1207499993</v>
      </c>
      <c r="C19" s="277">
        <v>14198.5</v>
      </c>
      <c r="D19" s="279">
        <v>147965.62</v>
      </c>
      <c r="E19" s="277">
        <v>7417350.0895400001</v>
      </c>
      <c r="F19" s="279">
        <v>24380472.688190002</v>
      </c>
      <c r="G19" s="277">
        <v>258.46474000000001</v>
      </c>
      <c r="H19" s="279">
        <v>15208.36231</v>
      </c>
      <c r="J19" s="359"/>
      <c r="K19" s="359"/>
      <c r="L19" s="359"/>
      <c r="M19" s="359"/>
      <c r="N19" s="359"/>
      <c r="O19" s="359"/>
      <c r="P19" s="359"/>
      <c r="Q19" s="359"/>
      <c r="R19" s="359"/>
    </row>
    <row r="20" spans="1:18" ht="15" customHeight="1">
      <c r="A20" s="363"/>
      <c r="B20" s="360"/>
      <c r="C20" s="360"/>
      <c r="D20" s="360"/>
      <c r="E20" s="360"/>
      <c r="F20" s="360"/>
      <c r="G20" s="360"/>
      <c r="H20" s="360"/>
      <c r="J20" s="359"/>
      <c r="K20" s="359"/>
      <c r="L20" s="359"/>
      <c r="M20" s="359"/>
      <c r="N20" s="359"/>
      <c r="O20" s="359"/>
      <c r="P20" s="359"/>
      <c r="Q20" s="359"/>
      <c r="R20" s="359"/>
    </row>
    <row r="21" spans="1:18">
      <c r="A21" s="289"/>
      <c r="J21" s="359"/>
      <c r="K21" s="359"/>
      <c r="L21" s="359"/>
      <c r="M21" s="359"/>
      <c r="N21" s="359"/>
      <c r="O21" s="359"/>
      <c r="P21" s="359"/>
      <c r="Q21" s="359"/>
    </row>
    <row r="22" spans="1:18" ht="36.75" customHeight="1" thickBot="1">
      <c r="A22" s="505" t="s">
        <v>244</v>
      </c>
      <c r="B22" s="505"/>
      <c r="C22" s="505"/>
      <c r="D22" s="505"/>
      <c r="E22" s="505"/>
      <c r="F22" s="505"/>
      <c r="G22" s="505"/>
      <c r="H22" s="505"/>
      <c r="J22" s="359"/>
      <c r="K22" s="359"/>
      <c r="L22" s="359"/>
      <c r="M22" s="359"/>
      <c r="N22" s="359"/>
      <c r="O22" s="359"/>
      <c r="P22" s="359"/>
    </row>
    <row r="23" spans="1:18" ht="30" customHeight="1" thickBot="1">
      <c r="A23" s="248" t="s">
        <v>144</v>
      </c>
      <c r="B23" s="248" t="s">
        <v>226</v>
      </c>
      <c r="C23" s="250" t="s">
        <v>145</v>
      </c>
      <c r="D23" s="248" t="s">
        <v>146</v>
      </c>
      <c r="E23" s="250" t="s">
        <v>147</v>
      </c>
      <c r="F23" s="248" t="s">
        <v>148</v>
      </c>
      <c r="G23" s="248" t="s">
        <v>149</v>
      </c>
      <c r="H23" s="248" t="s">
        <v>150</v>
      </c>
    </row>
    <row r="24" spans="1:18" ht="15" customHeight="1">
      <c r="A24" s="268" t="s">
        <v>141</v>
      </c>
      <c r="B24" s="317">
        <v>264668</v>
      </c>
      <c r="C24" s="273">
        <v>234</v>
      </c>
      <c r="D24" s="317">
        <v>970</v>
      </c>
      <c r="E24" s="273">
        <v>245713</v>
      </c>
      <c r="F24" s="317">
        <v>429409</v>
      </c>
      <c r="G24" s="273">
        <v>142</v>
      </c>
      <c r="H24" s="317">
        <v>10</v>
      </c>
    </row>
    <row r="25" spans="1:18" ht="15" customHeight="1">
      <c r="A25" s="268" t="s">
        <v>3</v>
      </c>
      <c r="B25" s="274">
        <v>343363</v>
      </c>
      <c r="C25" s="273">
        <v>175</v>
      </c>
      <c r="D25" s="274">
        <v>694</v>
      </c>
      <c r="E25" s="273">
        <v>107629</v>
      </c>
      <c r="F25" s="274">
        <v>213420</v>
      </c>
      <c r="G25" s="273">
        <v>99</v>
      </c>
      <c r="H25" s="274">
        <v>6</v>
      </c>
    </row>
    <row r="26" spans="1:18" ht="15" customHeight="1">
      <c r="A26" s="268" t="s">
        <v>11</v>
      </c>
      <c r="B26" s="274">
        <v>623645</v>
      </c>
      <c r="C26" s="273">
        <v>320</v>
      </c>
      <c r="D26" s="274">
        <v>1250</v>
      </c>
      <c r="E26" s="273">
        <v>241486</v>
      </c>
      <c r="F26" s="274">
        <v>401954</v>
      </c>
      <c r="G26" s="273">
        <v>171</v>
      </c>
      <c r="H26" s="274">
        <v>15</v>
      </c>
    </row>
    <row r="27" spans="1:18" ht="15" customHeight="1">
      <c r="A27" s="268" t="s">
        <v>5</v>
      </c>
      <c r="B27" s="274">
        <v>212636</v>
      </c>
      <c r="C27" s="273">
        <v>77</v>
      </c>
      <c r="D27" s="274">
        <v>495</v>
      </c>
      <c r="E27" s="273">
        <v>89875</v>
      </c>
      <c r="F27" s="274">
        <v>98589</v>
      </c>
      <c r="G27" s="273">
        <v>125</v>
      </c>
      <c r="H27" s="274">
        <v>3</v>
      </c>
    </row>
    <row r="28" spans="1:18" ht="15" customHeight="1">
      <c r="A28" s="268" t="s">
        <v>8</v>
      </c>
      <c r="B28" s="274">
        <v>293619</v>
      </c>
      <c r="C28" s="273">
        <v>156</v>
      </c>
      <c r="D28" s="274">
        <v>594</v>
      </c>
      <c r="E28" s="273">
        <v>99266</v>
      </c>
      <c r="F28" s="274">
        <v>182345</v>
      </c>
      <c r="G28" s="273">
        <v>216</v>
      </c>
      <c r="H28" s="274">
        <v>2</v>
      </c>
    </row>
    <row r="29" spans="1:18" ht="15" customHeight="1">
      <c r="A29" s="268" t="s">
        <v>7</v>
      </c>
      <c r="B29" s="274">
        <v>256491</v>
      </c>
      <c r="C29" s="273">
        <v>151</v>
      </c>
      <c r="D29" s="274">
        <v>533</v>
      </c>
      <c r="E29" s="273">
        <v>117135</v>
      </c>
      <c r="F29" s="274">
        <v>152460</v>
      </c>
      <c r="G29" s="273">
        <v>307</v>
      </c>
      <c r="H29" s="274">
        <v>7</v>
      </c>
    </row>
    <row r="30" spans="1:18" ht="15" customHeight="1">
      <c r="A30" s="268" t="s">
        <v>14</v>
      </c>
      <c r="B30" s="274">
        <v>852233</v>
      </c>
      <c r="C30" s="273">
        <v>400</v>
      </c>
      <c r="D30" s="274">
        <v>1521</v>
      </c>
      <c r="E30" s="273">
        <v>505740</v>
      </c>
      <c r="F30" s="274">
        <v>402895</v>
      </c>
      <c r="G30" s="273">
        <v>279</v>
      </c>
      <c r="H30" s="274">
        <v>20</v>
      </c>
    </row>
    <row r="31" spans="1:18" ht="15" customHeight="1">
      <c r="A31" s="268" t="s">
        <v>12</v>
      </c>
      <c r="B31" s="274">
        <v>399282</v>
      </c>
      <c r="C31" s="273">
        <v>208</v>
      </c>
      <c r="D31" s="274">
        <v>754</v>
      </c>
      <c r="E31" s="273">
        <v>142194</v>
      </c>
      <c r="F31" s="274">
        <v>207651</v>
      </c>
      <c r="G31" s="273">
        <v>159</v>
      </c>
      <c r="H31" s="274">
        <v>3</v>
      </c>
    </row>
    <row r="32" spans="1:18" ht="15" customHeight="1">
      <c r="A32" s="268" t="s">
        <v>9</v>
      </c>
      <c r="B32" s="274">
        <v>296816</v>
      </c>
      <c r="C32" s="273">
        <v>145</v>
      </c>
      <c r="D32" s="274">
        <v>475</v>
      </c>
      <c r="E32" s="273">
        <v>89560</v>
      </c>
      <c r="F32" s="274">
        <v>172157</v>
      </c>
      <c r="G32" s="273">
        <v>96</v>
      </c>
      <c r="H32" s="274">
        <v>3</v>
      </c>
    </row>
    <row r="33" spans="1:8" ht="15" customHeight="1">
      <c r="A33" s="268" t="s">
        <v>4</v>
      </c>
      <c r="B33" s="274">
        <v>240169</v>
      </c>
      <c r="C33" s="273">
        <v>91</v>
      </c>
      <c r="D33" s="274">
        <v>572</v>
      </c>
      <c r="E33" s="273">
        <v>69703</v>
      </c>
      <c r="F33" s="274">
        <v>187981</v>
      </c>
      <c r="G33" s="273">
        <v>189</v>
      </c>
      <c r="H33" s="274">
        <v>2</v>
      </c>
    </row>
    <row r="34" spans="1:8" ht="15" customHeight="1">
      <c r="A34" s="268" t="s">
        <v>2</v>
      </c>
      <c r="B34" s="274">
        <v>543651</v>
      </c>
      <c r="C34" s="273">
        <v>320</v>
      </c>
      <c r="D34" s="274">
        <v>1264</v>
      </c>
      <c r="E34" s="273">
        <v>143409</v>
      </c>
      <c r="F34" s="274">
        <v>483408</v>
      </c>
      <c r="G34" s="273">
        <v>255</v>
      </c>
      <c r="H34" s="274">
        <v>5</v>
      </c>
    </row>
    <row r="35" spans="1:8" ht="15" customHeight="1">
      <c r="A35" s="268" t="s">
        <v>6</v>
      </c>
      <c r="B35" s="274">
        <v>625796</v>
      </c>
      <c r="C35" s="273">
        <v>256</v>
      </c>
      <c r="D35" s="274">
        <v>1321</v>
      </c>
      <c r="E35" s="273">
        <v>318783</v>
      </c>
      <c r="F35" s="274">
        <v>285720</v>
      </c>
      <c r="G35" s="273">
        <v>261</v>
      </c>
      <c r="H35" s="274">
        <v>33</v>
      </c>
    </row>
    <row r="36" spans="1:8" ht="15" customHeight="1">
      <c r="A36" s="268" t="s">
        <v>10</v>
      </c>
      <c r="B36" s="274">
        <v>298675</v>
      </c>
      <c r="C36" s="273">
        <v>126</v>
      </c>
      <c r="D36" s="274">
        <v>429</v>
      </c>
      <c r="E36" s="273">
        <v>75177</v>
      </c>
      <c r="F36" s="274">
        <v>165673</v>
      </c>
      <c r="G36" s="273">
        <v>154</v>
      </c>
      <c r="H36" s="274">
        <v>5</v>
      </c>
    </row>
    <row r="37" spans="1:8" ht="15" customHeight="1" thickBot="1">
      <c r="A37" s="268" t="s">
        <v>13</v>
      </c>
      <c r="B37" s="276">
        <v>324622</v>
      </c>
      <c r="C37" s="273">
        <v>191</v>
      </c>
      <c r="D37" s="274">
        <v>514</v>
      </c>
      <c r="E37" s="273">
        <v>99768</v>
      </c>
      <c r="F37" s="274">
        <v>181950</v>
      </c>
      <c r="G37" s="273">
        <v>89</v>
      </c>
      <c r="H37" s="274">
        <v>1</v>
      </c>
    </row>
    <row r="38" spans="1:8" ht="15" customHeight="1" thickBot="1">
      <c r="A38" s="290" t="s">
        <v>142</v>
      </c>
      <c r="B38" s="281">
        <v>5575666</v>
      </c>
      <c r="C38" s="280">
        <v>2850</v>
      </c>
      <c r="D38" s="281">
        <v>11386</v>
      </c>
      <c r="E38" s="280">
        <v>2345438</v>
      </c>
      <c r="F38" s="281">
        <v>3565612</v>
      </c>
      <c r="G38" s="280">
        <v>2542</v>
      </c>
      <c r="H38" s="281">
        <v>115</v>
      </c>
    </row>
    <row r="39" spans="1:8">
      <c r="A39" s="289"/>
    </row>
  </sheetData>
  <mergeCells count="2">
    <mergeCell ref="A22:H22"/>
    <mergeCell ref="A1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portrait" horizontalDpi="4294967294" verticalDpi="0" r:id="rId1"/>
  <headerFooter>
    <oddHeader>&amp;RPříloha č. 6b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indowProtection="1" workbookViewId="0">
      <selection sqref="A1:K1"/>
    </sheetView>
  </sheetViews>
  <sheetFormatPr defaultRowHeight="15"/>
  <cols>
    <col min="1" max="1" width="20.7109375" style="48" customWidth="1"/>
    <col min="2" max="5" width="12.7109375" style="48" customWidth="1"/>
    <col min="6" max="6" width="12.28515625" style="48" customWidth="1"/>
    <col min="7" max="11" width="11.7109375" style="48" customWidth="1"/>
    <col min="12" max="16384" width="9.140625" style="48"/>
  </cols>
  <sheetData>
    <row r="1" spans="1:11" ht="36.75" customHeight="1" thickBot="1">
      <c r="A1" s="507" t="s">
        <v>245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</row>
    <row r="2" spans="1:11" ht="17.25" customHeight="1" thickBot="1">
      <c r="A2" s="514" t="s">
        <v>144</v>
      </c>
      <c r="B2" s="511" t="s">
        <v>137</v>
      </c>
      <c r="C2" s="512"/>
      <c r="D2" s="512"/>
      <c r="E2" s="512"/>
      <c r="F2" s="512"/>
      <c r="G2" s="512"/>
      <c r="H2" s="512"/>
      <c r="I2" s="512"/>
      <c r="J2" s="512"/>
      <c r="K2" s="513"/>
    </row>
    <row r="3" spans="1:11" ht="17.25" customHeight="1" thickBot="1">
      <c r="A3" s="515"/>
      <c r="B3" s="508" t="s">
        <v>220</v>
      </c>
      <c r="C3" s="509"/>
      <c r="D3" s="509"/>
      <c r="E3" s="509"/>
      <c r="F3" s="510"/>
      <c r="G3" s="508" t="s">
        <v>154</v>
      </c>
      <c r="H3" s="509"/>
      <c r="I3" s="509"/>
      <c r="J3" s="509"/>
      <c r="K3" s="510"/>
    </row>
    <row r="4" spans="1:11" ht="51" customHeight="1" thickBot="1">
      <c r="A4" s="516"/>
      <c r="B4" s="248" t="s">
        <v>230</v>
      </c>
      <c r="C4" s="291" t="s">
        <v>156</v>
      </c>
      <c r="D4" s="248" t="s">
        <v>258</v>
      </c>
      <c r="E4" s="291" t="s">
        <v>259</v>
      </c>
      <c r="F4" s="248" t="s">
        <v>229</v>
      </c>
      <c r="G4" s="291" t="s">
        <v>230</v>
      </c>
      <c r="H4" s="248" t="s">
        <v>156</v>
      </c>
      <c r="I4" s="248" t="s">
        <v>258</v>
      </c>
      <c r="J4" s="291" t="s">
        <v>155</v>
      </c>
      <c r="K4" s="248" t="s">
        <v>229</v>
      </c>
    </row>
    <row r="5" spans="1:11" ht="17.25" customHeight="1">
      <c r="A5" s="268" t="s">
        <v>141</v>
      </c>
      <c r="B5" s="271">
        <v>1560</v>
      </c>
      <c r="C5" s="270">
        <v>73981.981</v>
      </c>
      <c r="D5" s="271">
        <v>58474.95</v>
      </c>
      <c r="E5" s="270">
        <v>525</v>
      </c>
      <c r="F5" s="271">
        <v>396</v>
      </c>
      <c r="G5" s="273">
        <v>176</v>
      </c>
      <c r="H5" s="317">
        <v>9179</v>
      </c>
      <c r="I5" s="273">
        <v>10939</v>
      </c>
      <c r="J5" s="317">
        <v>21</v>
      </c>
      <c r="K5" s="318">
        <v>4</v>
      </c>
    </row>
    <row r="6" spans="1:11" ht="17.25" customHeight="1">
      <c r="A6" s="268" t="s">
        <v>3</v>
      </c>
      <c r="B6" s="272">
        <v>1192</v>
      </c>
      <c r="C6" s="270">
        <v>59222.667000000001</v>
      </c>
      <c r="D6" s="272">
        <v>48254.470999999998</v>
      </c>
      <c r="E6" s="270">
        <v>925</v>
      </c>
      <c r="F6" s="272">
        <v>2883.2849999999999</v>
      </c>
      <c r="G6" s="273">
        <v>136</v>
      </c>
      <c r="H6" s="274">
        <v>6568</v>
      </c>
      <c r="I6" s="273">
        <v>8968</v>
      </c>
      <c r="J6" s="274">
        <v>37</v>
      </c>
      <c r="K6" s="318">
        <v>33</v>
      </c>
    </row>
    <row r="7" spans="1:11" ht="17.25" customHeight="1">
      <c r="A7" s="268" t="s">
        <v>11</v>
      </c>
      <c r="B7" s="272">
        <v>1653</v>
      </c>
      <c r="C7" s="270">
        <v>95491.433000000005</v>
      </c>
      <c r="D7" s="272">
        <v>76233.888999999996</v>
      </c>
      <c r="E7" s="270">
        <v>1450</v>
      </c>
      <c r="F7" s="272">
        <v>3008.665</v>
      </c>
      <c r="G7" s="273">
        <v>187</v>
      </c>
      <c r="H7" s="274">
        <v>10373</v>
      </c>
      <c r="I7" s="273">
        <v>14285</v>
      </c>
      <c r="J7" s="274">
        <v>59</v>
      </c>
      <c r="K7" s="318">
        <v>40</v>
      </c>
    </row>
    <row r="8" spans="1:11" ht="17.25" customHeight="1">
      <c r="A8" s="268" t="s">
        <v>5</v>
      </c>
      <c r="B8" s="272">
        <v>776</v>
      </c>
      <c r="C8" s="270">
        <v>38824.463000000003</v>
      </c>
      <c r="D8" s="272">
        <v>32209.266</v>
      </c>
      <c r="E8" s="270">
        <v>475</v>
      </c>
      <c r="F8" s="272">
        <v>1523.998</v>
      </c>
      <c r="G8" s="273">
        <v>87</v>
      </c>
      <c r="H8" s="274">
        <v>4823</v>
      </c>
      <c r="I8" s="273">
        <v>5822</v>
      </c>
      <c r="J8" s="274">
        <v>19</v>
      </c>
      <c r="K8" s="318">
        <v>22</v>
      </c>
    </row>
    <row r="9" spans="1:11" ht="17.25" customHeight="1">
      <c r="A9" s="268" t="s">
        <v>8</v>
      </c>
      <c r="B9" s="272">
        <v>771</v>
      </c>
      <c r="C9" s="270">
        <v>48871.665999999997</v>
      </c>
      <c r="D9" s="272">
        <v>37415.055</v>
      </c>
      <c r="E9" s="270">
        <v>725</v>
      </c>
      <c r="F9" s="272">
        <v>1350.83</v>
      </c>
      <c r="G9" s="273">
        <v>88</v>
      </c>
      <c r="H9" s="274">
        <v>5575</v>
      </c>
      <c r="I9" s="273">
        <v>7084</v>
      </c>
      <c r="J9" s="274">
        <v>29</v>
      </c>
      <c r="K9" s="318">
        <v>16</v>
      </c>
    </row>
    <row r="10" spans="1:11" ht="17.25" customHeight="1">
      <c r="A10" s="268" t="s">
        <v>7</v>
      </c>
      <c r="B10" s="272">
        <v>997</v>
      </c>
      <c r="C10" s="270">
        <v>44204.807000000001</v>
      </c>
      <c r="D10" s="272">
        <v>36719.500999999997</v>
      </c>
      <c r="E10" s="270">
        <v>700</v>
      </c>
      <c r="F10" s="272">
        <v>1188.33</v>
      </c>
      <c r="G10" s="273">
        <v>114</v>
      </c>
      <c r="H10" s="274">
        <v>5030</v>
      </c>
      <c r="I10" s="273">
        <v>6763</v>
      </c>
      <c r="J10" s="274">
        <v>28</v>
      </c>
      <c r="K10" s="318">
        <v>13</v>
      </c>
    </row>
    <row r="11" spans="1:11" ht="17.25" customHeight="1">
      <c r="A11" s="268" t="s">
        <v>14</v>
      </c>
      <c r="B11" s="272">
        <v>3369</v>
      </c>
      <c r="C11" s="270">
        <v>167624.37899999999</v>
      </c>
      <c r="D11" s="272">
        <v>139199.08419999998</v>
      </c>
      <c r="E11" s="270">
        <v>1925</v>
      </c>
      <c r="F11" s="272">
        <v>6348.348</v>
      </c>
      <c r="G11" s="273">
        <v>394</v>
      </c>
      <c r="H11" s="274">
        <v>18958</v>
      </c>
      <c r="I11" s="273">
        <v>26334</v>
      </c>
      <c r="J11" s="274">
        <v>78</v>
      </c>
      <c r="K11" s="318">
        <v>85</v>
      </c>
    </row>
    <row r="12" spans="1:11" ht="17.25" customHeight="1">
      <c r="A12" s="268" t="s">
        <v>12</v>
      </c>
      <c r="B12" s="272">
        <v>932</v>
      </c>
      <c r="C12" s="270">
        <v>70970.565409999996</v>
      </c>
      <c r="D12" s="272">
        <v>53936.207999999999</v>
      </c>
      <c r="E12" s="270">
        <v>900</v>
      </c>
      <c r="F12" s="272">
        <v>1137.3</v>
      </c>
      <c r="G12" s="273">
        <v>107</v>
      </c>
      <c r="H12" s="274">
        <v>8126</v>
      </c>
      <c r="I12" s="273">
        <v>10228</v>
      </c>
      <c r="J12" s="274">
        <v>36</v>
      </c>
      <c r="K12" s="318">
        <v>15</v>
      </c>
    </row>
    <row r="13" spans="1:11" ht="17.25" customHeight="1">
      <c r="A13" s="268" t="s">
        <v>9</v>
      </c>
      <c r="B13" s="272">
        <v>890</v>
      </c>
      <c r="C13" s="270">
        <v>52362.476000000002</v>
      </c>
      <c r="D13" s="272">
        <v>40661.872000000003</v>
      </c>
      <c r="E13" s="270">
        <v>850</v>
      </c>
      <c r="F13" s="272">
        <v>1654.0050000000001</v>
      </c>
      <c r="G13" s="273">
        <v>102</v>
      </c>
      <c r="H13" s="274">
        <v>5492</v>
      </c>
      <c r="I13" s="273">
        <v>7518</v>
      </c>
      <c r="J13" s="274">
        <v>34</v>
      </c>
      <c r="K13" s="318">
        <v>18</v>
      </c>
    </row>
    <row r="14" spans="1:11" ht="17.25" customHeight="1">
      <c r="A14" s="268" t="s">
        <v>4</v>
      </c>
      <c r="B14" s="272">
        <v>1201</v>
      </c>
      <c r="C14" s="270">
        <v>57429.527000000002</v>
      </c>
      <c r="D14" s="272">
        <v>44778.250999999997</v>
      </c>
      <c r="E14" s="270">
        <v>650</v>
      </c>
      <c r="F14" s="272">
        <v>1941.7</v>
      </c>
      <c r="G14" s="273">
        <v>136</v>
      </c>
      <c r="H14" s="274">
        <v>6881</v>
      </c>
      <c r="I14" s="273">
        <v>8460</v>
      </c>
      <c r="J14" s="274">
        <v>27</v>
      </c>
      <c r="K14" s="318">
        <v>22</v>
      </c>
    </row>
    <row r="15" spans="1:11" ht="17.25" customHeight="1">
      <c r="A15" s="268" t="s">
        <v>2</v>
      </c>
      <c r="B15" s="272">
        <v>2216</v>
      </c>
      <c r="C15" s="270">
        <v>99263.95</v>
      </c>
      <c r="D15" s="272">
        <v>80098.222999999998</v>
      </c>
      <c r="E15" s="270">
        <v>1875</v>
      </c>
      <c r="F15" s="272">
        <v>1360.9731000000002</v>
      </c>
      <c r="G15" s="273">
        <v>252</v>
      </c>
      <c r="H15" s="274">
        <v>12317</v>
      </c>
      <c r="I15" s="273">
        <v>15151</v>
      </c>
      <c r="J15" s="274">
        <v>75</v>
      </c>
      <c r="K15" s="318">
        <v>23</v>
      </c>
    </row>
    <row r="16" spans="1:11" ht="17.25" customHeight="1">
      <c r="A16" s="268" t="s">
        <v>6</v>
      </c>
      <c r="B16" s="272">
        <v>3133</v>
      </c>
      <c r="C16" s="270">
        <v>101620.855</v>
      </c>
      <c r="D16" s="272">
        <v>77229.770999999993</v>
      </c>
      <c r="E16" s="270">
        <v>950</v>
      </c>
      <c r="F16" s="272">
        <v>2982.625</v>
      </c>
      <c r="G16" s="273">
        <v>358</v>
      </c>
      <c r="H16" s="274">
        <v>11404</v>
      </c>
      <c r="I16" s="273">
        <v>14719</v>
      </c>
      <c r="J16" s="274">
        <v>38</v>
      </c>
      <c r="K16" s="318">
        <v>35</v>
      </c>
    </row>
    <row r="17" spans="1:11" ht="17.25" customHeight="1">
      <c r="A17" s="268" t="s">
        <v>10</v>
      </c>
      <c r="B17" s="272">
        <v>605</v>
      </c>
      <c r="C17" s="270">
        <v>41431.052000000003</v>
      </c>
      <c r="D17" s="272">
        <v>34105.957999999999</v>
      </c>
      <c r="E17" s="270">
        <v>600</v>
      </c>
      <c r="F17" s="272">
        <v>1285.6300000000001</v>
      </c>
      <c r="G17" s="273">
        <v>69</v>
      </c>
      <c r="H17" s="274">
        <v>4524</v>
      </c>
      <c r="I17" s="273">
        <v>6253</v>
      </c>
      <c r="J17" s="274">
        <v>24</v>
      </c>
      <c r="K17" s="318">
        <v>15</v>
      </c>
    </row>
    <row r="18" spans="1:11" ht="17.25" customHeight="1" thickBot="1">
      <c r="A18" s="268" t="s">
        <v>13</v>
      </c>
      <c r="B18" s="272">
        <v>699</v>
      </c>
      <c r="C18" s="270">
        <v>53994.578000000001</v>
      </c>
      <c r="D18" s="272">
        <v>41980.942000000003</v>
      </c>
      <c r="E18" s="270">
        <v>825</v>
      </c>
      <c r="F18" s="272">
        <v>1825.5</v>
      </c>
      <c r="G18" s="273">
        <v>77</v>
      </c>
      <c r="H18" s="274">
        <v>5834</v>
      </c>
      <c r="I18" s="273">
        <v>7925</v>
      </c>
      <c r="J18" s="274">
        <v>33</v>
      </c>
      <c r="K18" s="318">
        <v>20</v>
      </c>
    </row>
    <row r="19" spans="1:11" ht="17.25" customHeight="1" thickBot="1">
      <c r="A19" s="290" t="s">
        <v>142</v>
      </c>
      <c r="B19" s="279">
        <v>19994</v>
      </c>
      <c r="C19" s="279">
        <v>1005294.39941</v>
      </c>
      <c r="D19" s="279">
        <v>801297.4412</v>
      </c>
      <c r="E19" s="279">
        <v>13375</v>
      </c>
      <c r="F19" s="279">
        <v>28887.189100000003</v>
      </c>
      <c r="G19" s="280">
        <v>2283</v>
      </c>
      <c r="H19" s="281">
        <v>115084</v>
      </c>
      <c r="I19" s="281">
        <v>150449</v>
      </c>
      <c r="J19" s="281">
        <v>538</v>
      </c>
      <c r="K19" s="281">
        <v>361</v>
      </c>
    </row>
    <row r="20" spans="1:11" ht="18.75" customHeight="1">
      <c r="A20" s="506" t="s">
        <v>228</v>
      </c>
      <c r="B20" s="506"/>
      <c r="C20" s="506"/>
      <c r="D20" s="506"/>
      <c r="E20" s="506"/>
      <c r="F20" s="506"/>
      <c r="G20" s="506"/>
      <c r="H20" s="506"/>
      <c r="I20" s="506"/>
      <c r="J20" s="506"/>
      <c r="K20" s="506"/>
    </row>
    <row r="21" spans="1:11" ht="17.25" customHeight="1">
      <c r="A21" s="289"/>
    </row>
  </sheetData>
  <mergeCells count="6">
    <mergeCell ref="A20:K20"/>
    <mergeCell ref="A1:K1"/>
    <mergeCell ref="B3:F3"/>
    <mergeCell ref="G3:K3"/>
    <mergeCell ref="B2:K2"/>
    <mergeCell ref="A2:A4"/>
  </mergeCells>
  <pageMargins left="0.23622047244094491" right="0.23622047244094491" top="0.74803149606299213" bottom="0.74803149606299213" header="0.31496062992125984" footer="0.31496062992125984"/>
  <pageSetup paperSize="9" orientation="landscape" horizontalDpi="4294967294" verticalDpi="0" r:id="rId1"/>
  <headerFooter>
    <oddHeader>&amp;RPříloha č. 6c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indowProtection="1" workbookViewId="0">
      <selection sqref="A1:E1"/>
    </sheetView>
  </sheetViews>
  <sheetFormatPr defaultRowHeight="15"/>
  <cols>
    <col min="1" max="1" width="22.42578125" style="48" customWidth="1"/>
    <col min="2" max="2" width="15.85546875" style="48" customWidth="1"/>
    <col min="3" max="3" width="15.7109375" style="48" customWidth="1"/>
    <col min="4" max="4" width="16.42578125" style="48" customWidth="1"/>
    <col min="5" max="5" width="15.140625" style="48" customWidth="1"/>
    <col min="6" max="16384" width="9.140625" style="48"/>
  </cols>
  <sheetData>
    <row r="1" spans="1:5" ht="39" customHeight="1" thickBot="1">
      <c r="A1" s="507" t="s">
        <v>246</v>
      </c>
      <c r="B1" s="507"/>
      <c r="C1" s="507"/>
      <c r="D1" s="507"/>
      <c r="E1" s="507"/>
    </row>
    <row r="2" spans="1:5" ht="21" customHeight="1" thickBot="1">
      <c r="A2" s="514" t="s">
        <v>144</v>
      </c>
      <c r="B2" s="517" t="s">
        <v>158</v>
      </c>
      <c r="C2" s="518"/>
      <c r="D2" s="518"/>
      <c r="E2" s="519"/>
    </row>
    <row r="3" spans="1:5" ht="21" customHeight="1" thickBot="1">
      <c r="A3" s="515"/>
      <c r="B3" s="508" t="s">
        <v>180</v>
      </c>
      <c r="C3" s="509"/>
      <c r="D3" s="508" t="s">
        <v>154</v>
      </c>
      <c r="E3" s="510"/>
    </row>
    <row r="4" spans="1:5" ht="48.75" customHeight="1" thickBot="1">
      <c r="A4" s="516"/>
      <c r="B4" s="248" t="s">
        <v>157</v>
      </c>
      <c r="C4" s="339" t="s">
        <v>231</v>
      </c>
      <c r="D4" s="248" t="s">
        <v>157</v>
      </c>
      <c r="E4" s="340" t="s">
        <v>231</v>
      </c>
    </row>
    <row r="5" spans="1:5" ht="18" customHeight="1">
      <c r="A5" s="268" t="s">
        <v>141</v>
      </c>
      <c r="B5" s="271">
        <v>102185</v>
      </c>
      <c r="C5" s="270">
        <v>58093.127999999997</v>
      </c>
      <c r="D5" s="367">
        <v>249256</v>
      </c>
      <c r="E5" s="317">
        <v>519</v>
      </c>
    </row>
    <row r="6" spans="1:5" ht="18" customHeight="1">
      <c r="A6" s="268" t="s">
        <v>3</v>
      </c>
      <c r="B6" s="272">
        <v>85921.600000000006</v>
      </c>
      <c r="C6" s="270">
        <v>52809.934000000001</v>
      </c>
      <c r="D6" s="367">
        <v>212378</v>
      </c>
      <c r="E6" s="274">
        <v>471</v>
      </c>
    </row>
    <row r="7" spans="1:5" ht="18" customHeight="1">
      <c r="A7" s="268" t="s">
        <v>11</v>
      </c>
      <c r="B7" s="272">
        <v>126464.12</v>
      </c>
      <c r="C7" s="270">
        <v>78617.004000000001</v>
      </c>
      <c r="D7" s="367">
        <v>307516</v>
      </c>
      <c r="E7" s="274">
        <v>727</v>
      </c>
    </row>
    <row r="8" spans="1:5" ht="18" customHeight="1">
      <c r="A8" s="268" t="s">
        <v>5</v>
      </c>
      <c r="B8" s="272">
        <v>22928.400000000001</v>
      </c>
      <c r="C8" s="270">
        <v>22961.275000000001</v>
      </c>
      <c r="D8" s="367">
        <v>55023</v>
      </c>
      <c r="E8" s="274">
        <v>181</v>
      </c>
    </row>
    <row r="9" spans="1:5" ht="18" customHeight="1">
      <c r="A9" s="268" t="s">
        <v>8</v>
      </c>
      <c r="B9" s="272">
        <v>66103.600000000006</v>
      </c>
      <c r="C9" s="270">
        <v>46330.383000000002</v>
      </c>
      <c r="D9" s="367">
        <v>161728</v>
      </c>
      <c r="E9" s="274">
        <v>390</v>
      </c>
    </row>
    <row r="10" spans="1:5" ht="18" customHeight="1">
      <c r="A10" s="268" t="s">
        <v>7</v>
      </c>
      <c r="B10" s="272">
        <v>60546</v>
      </c>
      <c r="C10" s="270">
        <v>33947.360999999997</v>
      </c>
      <c r="D10" s="367">
        <v>150297</v>
      </c>
      <c r="E10" s="274">
        <v>275</v>
      </c>
    </row>
    <row r="11" spans="1:5" ht="18" customHeight="1">
      <c r="A11" s="268" t="s">
        <v>14</v>
      </c>
      <c r="B11" s="272">
        <v>110097</v>
      </c>
      <c r="C11" s="270">
        <v>124757.56820000001</v>
      </c>
      <c r="D11" s="367">
        <v>265771</v>
      </c>
      <c r="E11" s="274">
        <v>1066</v>
      </c>
    </row>
    <row r="12" spans="1:5" ht="18" customHeight="1">
      <c r="A12" s="268" t="s">
        <v>12</v>
      </c>
      <c r="B12" s="272">
        <v>67402.899999999994</v>
      </c>
      <c r="C12" s="270">
        <v>48580.953000000001</v>
      </c>
      <c r="D12" s="367">
        <v>165903</v>
      </c>
      <c r="E12" s="274">
        <v>488</v>
      </c>
    </row>
    <row r="13" spans="1:5" ht="18" customHeight="1">
      <c r="A13" s="268" t="s">
        <v>9</v>
      </c>
      <c r="B13" s="272">
        <v>57462.400000000001</v>
      </c>
      <c r="C13" s="270">
        <v>43761.516000000003</v>
      </c>
      <c r="D13" s="367">
        <v>140909</v>
      </c>
      <c r="E13" s="274">
        <v>384</v>
      </c>
    </row>
    <row r="14" spans="1:5" ht="18" customHeight="1">
      <c r="A14" s="268" t="s">
        <v>4</v>
      </c>
      <c r="B14" s="272">
        <v>70660.732000000004</v>
      </c>
      <c r="C14" s="270">
        <v>49945.985000000001</v>
      </c>
      <c r="D14" s="367">
        <v>169183</v>
      </c>
      <c r="E14" s="274">
        <v>441</v>
      </c>
    </row>
    <row r="15" spans="1:5" ht="18" customHeight="1">
      <c r="A15" s="268" t="s">
        <v>2</v>
      </c>
      <c r="B15" s="272">
        <v>118233.5</v>
      </c>
      <c r="C15" s="270">
        <v>79692.712</v>
      </c>
      <c r="D15" s="367">
        <v>288294</v>
      </c>
      <c r="E15" s="274">
        <v>679</v>
      </c>
    </row>
    <row r="16" spans="1:5" ht="18" customHeight="1">
      <c r="A16" s="268" t="s">
        <v>6</v>
      </c>
      <c r="B16" s="272">
        <v>82974</v>
      </c>
      <c r="C16" s="270">
        <v>68385.394</v>
      </c>
      <c r="D16" s="367">
        <v>200487</v>
      </c>
      <c r="E16" s="274">
        <v>552</v>
      </c>
    </row>
    <row r="17" spans="1:5" ht="18" customHeight="1">
      <c r="A17" s="268" t="s">
        <v>10</v>
      </c>
      <c r="B17" s="272">
        <v>68597.600000000006</v>
      </c>
      <c r="C17" s="270">
        <v>39390.457000000002</v>
      </c>
      <c r="D17" s="367">
        <v>170255</v>
      </c>
      <c r="E17" s="274">
        <v>343</v>
      </c>
    </row>
    <row r="18" spans="1:5" ht="18" customHeight="1" thickBot="1">
      <c r="A18" s="268" t="s">
        <v>13</v>
      </c>
      <c r="B18" s="272">
        <v>77158</v>
      </c>
      <c r="C18" s="270">
        <v>48055.156000000003</v>
      </c>
      <c r="D18" s="367">
        <v>191329</v>
      </c>
      <c r="E18" s="274">
        <v>407</v>
      </c>
    </row>
    <row r="19" spans="1:5" ht="18" customHeight="1" thickBot="1">
      <c r="A19" s="290" t="s">
        <v>142</v>
      </c>
      <c r="B19" s="279">
        <v>1116734.852</v>
      </c>
      <c r="C19" s="277">
        <v>795328.82620000001</v>
      </c>
      <c r="D19" s="368">
        <v>2728329</v>
      </c>
      <c r="E19" s="281">
        <v>6923</v>
      </c>
    </row>
    <row r="20" spans="1:5">
      <c r="A20" s="289"/>
    </row>
  </sheetData>
  <mergeCells count="5">
    <mergeCell ref="B2:E2"/>
    <mergeCell ref="D3:E3"/>
    <mergeCell ref="B3:C3"/>
    <mergeCell ref="A2:A4"/>
    <mergeCell ref="A1:E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4" r:id="rId1"/>
  <headerFooter>
    <oddHeader>&amp;RPříloha č. 6d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indowProtection="1" workbookViewId="0">
      <selection sqref="A1:I1"/>
    </sheetView>
  </sheetViews>
  <sheetFormatPr defaultRowHeight="15"/>
  <cols>
    <col min="1" max="1" width="22.85546875" customWidth="1"/>
    <col min="2" max="2" width="16.5703125" customWidth="1"/>
    <col min="3" max="4" width="14.7109375" customWidth="1"/>
    <col min="5" max="5" width="12.7109375" customWidth="1"/>
    <col min="6" max="6" width="15.7109375" customWidth="1"/>
    <col min="7" max="7" width="13.7109375" customWidth="1"/>
    <col min="8" max="8" width="13.5703125" customWidth="1"/>
    <col min="9" max="9" width="9.7109375" customWidth="1"/>
  </cols>
  <sheetData>
    <row r="1" spans="1:9" ht="30" customHeight="1" thickBot="1">
      <c r="A1" s="520" t="s">
        <v>247</v>
      </c>
      <c r="B1" s="521"/>
      <c r="C1" s="521"/>
      <c r="D1" s="521"/>
      <c r="E1" s="521"/>
      <c r="F1" s="521"/>
      <c r="G1" s="521"/>
      <c r="H1" s="521"/>
      <c r="I1" s="521"/>
    </row>
    <row r="2" spans="1:9" s="319" customFormat="1" ht="19.5" customHeight="1" thickBot="1">
      <c r="A2" s="514" t="s">
        <v>144</v>
      </c>
      <c r="B2" s="511" t="s">
        <v>72</v>
      </c>
      <c r="C2" s="512"/>
      <c r="D2" s="512"/>
      <c r="E2" s="512"/>
      <c r="F2" s="512"/>
      <c r="G2" s="512"/>
      <c r="H2" s="512"/>
      <c r="I2" s="513"/>
    </row>
    <row r="3" spans="1:9" s="319" customFormat="1" ht="19.5" customHeight="1" thickBot="1">
      <c r="A3" s="515"/>
      <c r="B3" s="522" t="s">
        <v>180</v>
      </c>
      <c r="C3" s="523"/>
      <c r="D3" s="523"/>
      <c r="E3" s="524"/>
      <c r="F3" s="522" t="s">
        <v>154</v>
      </c>
      <c r="G3" s="523"/>
      <c r="H3" s="523"/>
      <c r="I3" s="524"/>
    </row>
    <row r="4" spans="1:9" ht="45" customHeight="1" thickBot="1">
      <c r="A4" s="516"/>
      <c r="B4" s="249" t="s">
        <v>153</v>
      </c>
      <c r="C4" s="248" t="s">
        <v>152</v>
      </c>
      <c r="D4" s="249" t="s">
        <v>151</v>
      </c>
      <c r="E4" s="248" t="s">
        <v>150</v>
      </c>
      <c r="F4" s="249" t="s">
        <v>153</v>
      </c>
      <c r="G4" s="248" t="s">
        <v>152</v>
      </c>
      <c r="H4" s="249" t="s">
        <v>151</v>
      </c>
      <c r="I4" s="248" t="s">
        <v>150</v>
      </c>
    </row>
    <row r="5" spans="1:9" ht="20.25" customHeight="1">
      <c r="A5" s="332" t="s">
        <v>141</v>
      </c>
      <c r="B5" s="270">
        <v>18282.5</v>
      </c>
      <c r="C5" s="271">
        <v>173523.17300000001</v>
      </c>
      <c r="D5" s="270">
        <v>344932.31300000002</v>
      </c>
      <c r="E5" s="272">
        <v>26.718</v>
      </c>
      <c r="F5" s="273">
        <v>4869</v>
      </c>
      <c r="G5" s="274">
        <v>40335</v>
      </c>
      <c r="H5" s="273">
        <v>95522</v>
      </c>
      <c r="I5" s="274">
        <v>6</v>
      </c>
    </row>
    <row r="6" spans="1:9" ht="20.25" customHeight="1">
      <c r="A6" s="332" t="s">
        <v>3</v>
      </c>
      <c r="B6" s="270">
        <v>17240.222000000002</v>
      </c>
      <c r="C6" s="272">
        <v>117513.5</v>
      </c>
      <c r="D6" s="270">
        <v>347512</v>
      </c>
      <c r="E6" s="272">
        <v>35.82</v>
      </c>
      <c r="F6" s="273">
        <v>5084</v>
      </c>
      <c r="G6" s="274">
        <v>33232</v>
      </c>
      <c r="H6" s="273">
        <v>86635</v>
      </c>
      <c r="I6" s="274">
        <v>2</v>
      </c>
    </row>
    <row r="7" spans="1:9" ht="20.25" customHeight="1">
      <c r="A7" s="332" t="s">
        <v>11</v>
      </c>
      <c r="B7" s="270">
        <v>20240.057000000001</v>
      </c>
      <c r="C7" s="272">
        <v>225772</v>
      </c>
      <c r="D7" s="270">
        <v>704695.1</v>
      </c>
      <c r="E7" s="272">
        <v>178.2</v>
      </c>
      <c r="F7" s="273">
        <v>8755</v>
      </c>
      <c r="G7" s="274">
        <v>64709</v>
      </c>
      <c r="H7" s="273">
        <v>170815</v>
      </c>
      <c r="I7" s="274">
        <v>1</v>
      </c>
    </row>
    <row r="8" spans="1:9" ht="20.25" customHeight="1">
      <c r="A8" s="332" t="s">
        <v>5</v>
      </c>
      <c r="B8" s="270">
        <v>5570.2060000000001</v>
      </c>
      <c r="C8" s="272">
        <v>107926.2</v>
      </c>
      <c r="D8" s="270">
        <v>325568.09999999998</v>
      </c>
      <c r="E8" s="272">
        <v>9.4749999999999996</v>
      </c>
      <c r="F8" s="273">
        <v>2429</v>
      </c>
      <c r="G8" s="274">
        <v>32192</v>
      </c>
      <c r="H8" s="273">
        <v>79485</v>
      </c>
      <c r="I8" s="274">
        <v>2</v>
      </c>
    </row>
    <row r="9" spans="1:9" ht="20.25" customHeight="1">
      <c r="A9" s="332" t="s">
        <v>8</v>
      </c>
      <c r="B9" s="270">
        <v>10762.174000000001</v>
      </c>
      <c r="C9" s="272">
        <v>94744</v>
      </c>
      <c r="D9" s="270">
        <v>339286.2</v>
      </c>
      <c r="E9" s="272">
        <v>4.03</v>
      </c>
      <c r="F9" s="273">
        <v>3198</v>
      </c>
      <c r="G9" s="274">
        <v>30111</v>
      </c>
      <c r="H9" s="273">
        <v>83732</v>
      </c>
      <c r="I9" s="274">
        <v>4</v>
      </c>
    </row>
    <row r="10" spans="1:9" ht="20.25" customHeight="1">
      <c r="A10" s="332" t="s">
        <v>7</v>
      </c>
      <c r="B10" s="270">
        <v>7090.4290000000001</v>
      </c>
      <c r="C10" s="272">
        <v>126281</v>
      </c>
      <c r="D10" s="270">
        <v>344613.7</v>
      </c>
      <c r="E10" s="272">
        <v>5.22</v>
      </c>
      <c r="F10" s="273">
        <v>3613</v>
      </c>
      <c r="G10" s="274">
        <v>35732</v>
      </c>
      <c r="H10" s="273">
        <v>86238</v>
      </c>
      <c r="I10" s="274">
        <v>1</v>
      </c>
    </row>
    <row r="11" spans="1:9" ht="20.25" customHeight="1">
      <c r="A11" s="332" t="s">
        <v>14</v>
      </c>
      <c r="B11" s="270">
        <v>27246.791000000001</v>
      </c>
      <c r="C11" s="272">
        <v>663549</v>
      </c>
      <c r="D11" s="270">
        <v>1472367.1</v>
      </c>
      <c r="E11" s="272">
        <v>46.881</v>
      </c>
      <c r="F11" s="273">
        <v>11764</v>
      </c>
      <c r="G11" s="274">
        <v>192259</v>
      </c>
      <c r="H11" s="273">
        <v>366961</v>
      </c>
      <c r="I11" s="274">
        <v>10</v>
      </c>
    </row>
    <row r="12" spans="1:9" ht="20.25" customHeight="1">
      <c r="A12" s="332" t="s">
        <v>12</v>
      </c>
      <c r="B12" s="270">
        <v>32268.964</v>
      </c>
      <c r="C12" s="272">
        <v>252998.9</v>
      </c>
      <c r="D12" s="270">
        <v>606477.80000000005</v>
      </c>
      <c r="E12" s="272">
        <v>7.6769999999999996</v>
      </c>
      <c r="F12" s="273">
        <v>13737</v>
      </c>
      <c r="G12" s="274">
        <v>68830</v>
      </c>
      <c r="H12" s="273">
        <v>153542</v>
      </c>
      <c r="I12" s="274">
        <v>5</v>
      </c>
    </row>
    <row r="13" spans="1:9" ht="20.25" customHeight="1">
      <c r="A13" s="332" t="s">
        <v>9</v>
      </c>
      <c r="B13" s="270">
        <v>5827.9780000000001</v>
      </c>
      <c r="C13" s="272">
        <v>60247.5</v>
      </c>
      <c r="D13" s="270">
        <v>293144.3</v>
      </c>
      <c r="E13" s="272">
        <v>118.7</v>
      </c>
      <c r="F13" s="273">
        <v>2807</v>
      </c>
      <c r="G13" s="274">
        <v>19741</v>
      </c>
      <c r="H13" s="273">
        <v>73037</v>
      </c>
      <c r="I13" s="274">
        <v>1</v>
      </c>
    </row>
    <row r="14" spans="1:9" ht="20.25" customHeight="1">
      <c r="A14" s="332" t="s">
        <v>4</v>
      </c>
      <c r="B14" s="270">
        <v>3616.732</v>
      </c>
      <c r="C14" s="272">
        <v>117521.9</v>
      </c>
      <c r="D14" s="270">
        <v>279253.3</v>
      </c>
      <c r="E14" s="272">
        <v>44.71</v>
      </c>
      <c r="F14" s="273">
        <v>1915</v>
      </c>
      <c r="G14" s="274">
        <v>29626</v>
      </c>
      <c r="H14" s="273">
        <v>71424</v>
      </c>
      <c r="I14" s="274">
        <v>3</v>
      </c>
    </row>
    <row r="15" spans="1:9" ht="20.25" customHeight="1">
      <c r="A15" s="332" t="s">
        <v>2</v>
      </c>
      <c r="B15" s="270">
        <v>27948.643</v>
      </c>
      <c r="C15" s="272">
        <v>267102.59999999998</v>
      </c>
      <c r="D15" s="270">
        <v>607107.30000000005</v>
      </c>
      <c r="E15" s="272">
        <v>-11.558</v>
      </c>
      <c r="F15" s="273">
        <v>6150</v>
      </c>
      <c r="G15" s="274">
        <v>60846</v>
      </c>
      <c r="H15" s="273">
        <v>151250</v>
      </c>
      <c r="I15" s="274">
        <v>0</v>
      </c>
    </row>
    <row r="16" spans="1:9" ht="20.25" customHeight="1">
      <c r="A16" s="332" t="s">
        <v>6</v>
      </c>
      <c r="B16" s="270">
        <v>44295.877</v>
      </c>
      <c r="C16" s="272">
        <v>425436.9</v>
      </c>
      <c r="D16" s="270">
        <v>1307825.2</v>
      </c>
      <c r="E16" s="272">
        <v>5.7939999999999996</v>
      </c>
      <c r="F16" s="273">
        <v>12054</v>
      </c>
      <c r="G16" s="274">
        <v>130528</v>
      </c>
      <c r="H16" s="273">
        <v>303284</v>
      </c>
      <c r="I16" s="274">
        <v>5</v>
      </c>
    </row>
    <row r="17" spans="1:9" ht="20.25" customHeight="1">
      <c r="A17" s="332" t="s">
        <v>10</v>
      </c>
      <c r="B17" s="270">
        <v>3477.7179999999998</v>
      </c>
      <c r="C17" s="272">
        <v>68939.100000000006</v>
      </c>
      <c r="D17" s="270">
        <v>211125.3</v>
      </c>
      <c r="E17" s="272">
        <v>-0.53900000000000003</v>
      </c>
      <c r="F17" s="273">
        <v>1628</v>
      </c>
      <c r="G17" s="274">
        <v>20025</v>
      </c>
      <c r="H17" s="273">
        <v>53383</v>
      </c>
      <c r="I17" s="274">
        <v>1</v>
      </c>
    </row>
    <row r="18" spans="1:9" ht="20.25" customHeight="1" thickBot="1">
      <c r="A18" s="332" t="s">
        <v>13</v>
      </c>
      <c r="B18" s="270">
        <v>8545.8870000000006</v>
      </c>
      <c r="C18" s="275">
        <v>112815.9</v>
      </c>
      <c r="D18" s="270">
        <v>285435.5</v>
      </c>
      <c r="E18" s="275">
        <v>0</v>
      </c>
      <c r="F18" s="273">
        <v>4048</v>
      </c>
      <c r="G18" s="276">
        <v>36037</v>
      </c>
      <c r="H18" s="273">
        <v>77766</v>
      </c>
      <c r="I18" s="276">
        <v>0</v>
      </c>
    </row>
    <row r="19" spans="1:9" ht="20.25" customHeight="1" thickBot="1">
      <c r="A19" s="269" t="s">
        <v>142</v>
      </c>
      <c r="B19" s="277">
        <f>SUM(B5:B18)</f>
        <v>232414.17799999999</v>
      </c>
      <c r="C19" s="278">
        <v>2814371.6949100005</v>
      </c>
      <c r="D19" s="277">
        <v>7469343.2991300002</v>
      </c>
      <c r="E19" s="279">
        <v>471.12759999999997</v>
      </c>
      <c r="F19" s="280">
        <v>82051</v>
      </c>
      <c r="G19" s="281">
        <v>794203</v>
      </c>
      <c r="H19" s="280">
        <v>1853074</v>
      </c>
      <c r="I19" s="281">
        <v>41</v>
      </c>
    </row>
    <row r="20" spans="1:9">
      <c r="A20" s="289"/>
      <c r="B20" s="336"/>
    </row>
    <row r="21" spans="1:9">
      <c r="B21" s="336"/>
    </row>
    <row r="22" spans="1:9">
      <c r="B22" s="78"/>
    </row>
  </sheetData>
  <mergeCells count="5">
    <mergeCell ref="A1:I1"/>
    <mergeCell ref="B3:E3"/>
    <mergeCell ref="F3:I3"/>
    <mergeCell ref="B2:I2"/>
    <mergeCell ref="A2:A4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4294967294" verticalDpi="0" r:id="rId1"/>
  <headerFooter>
    <oddHeader>&amp;RPříloha č. 6e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indowProtection="1" workbookViewId="0">
      <selection sqref="A1:C1"/>
    </sheetView>
  </sheetViews>
  <sheetFormatPr defaultRowHeight="15"/>
  <cols>
    <col min="1" max="1" width="30.7109375" customWidth="1"/>
    <col min="2" max="2" width="13.85546875" customWidth="1"/>
    <col min="3" max="3" width="23.5703125" customWidth="1"/>
  </cols>
  <sheetData>
    <row r="1" spans="1:5" ht="34.5" customHeight="1" thickBot="1">
      <c r="A1" s="520" t="s">
        <v>159</v>
      </c>
      <c r="B1" s="520"/>
      <c r="C1" s="520"/>
    </row>
    <row r="2" spans="1:5">
      <c r="A2" s="446" t="s">
        <v>241</v>
      </c>
      <c r="B2" s="526" t="s">
        <v>154</v>
      </c>
      <c r="C2" s="529" t="s">
        <v>160</v>
      </c>
    </row>
    <row r="3" spans="1:5">
      <c r="A3" s="525"/>
      <c r="B3" s="527"/>
      <c r="C3" s="530"/>
    </row>
    <row r="4" spans="1:5" ht="15.75" thickBot="1">
      <c r="A4" s="447"/>
      <c r="B4" s="528"/>
      <c r="C4" s="531"/>
    </row>
    <row r="5" spans="1:5" ht="19.5" customHeight="1">
      <c r="A5" s="254" t="s">
        <v>141</v>
      </c>
      <c r="B5" s="251">
        <v>54</v>
      </c>
      <c r="C5" s="374">
        <v>26428</v>
      </c>
      <c r="E5" s="336"/>
    </row>
    <row r="6" spans="1:5" ht="19.5" customHeight="1">
      <c r="A6" s="254" t="s">
        <v>2</v>
      </c>
      <c r="B6" s="251">
        <v>96</v>
      </c>
      <c r="C6" s="374">
        <v>32468</v>
      </c>
      <c r="E6" s="336"/>
    </row>
    <row r="7" spans="1:5" ht="19.5" customHeight="1">
      <c r="A7" s="254" t="s">
        <v>3</v>
      </c>
      <c r="B7" s="251">
        <v>60</v>
      </c>
      <c r="C7" s="374">
        <v>12720</v>
      </c>
      <c r="E7" s="336"/>
    </row>
    <row r="8" spans="1:5" ht="19.5" customHeight="1">
      <c r="A8" s="254" t="s">
        <v>4</v>
      </c>
      <c r="B8" s="251">
        <v>29</v>
      </c>
      <c r="C8" s="374">
        <v>23048</v>
      </c>
      <c r="E8" s="336"/>
    </row>
    <row r="9" spans="1:5" ht="19.5" customHeight="1">
      <c r="A9" s="254" t="s">
        <v>5</v>
      </c>
      <c r="B9" s="251">
        <v>22</v>
      </c>
      <c r="C9" s="374">
        <v>15424</v>
      </c>
      <c r="E9" s="336"/>
    </row>
    <row r="10" spans="1:5" ht="19.5" customHeight="1">
      <c r="A10" s="254" t="s">
        <v>6</v>
      </c>
      <c r="B10" s="251">
        <v>87</v>
      </c>
      <c r="C10" s="374">
        <v>29588</v>
      </c>
      <c r="E10" s="336"/>
    </row>
    <row r="11" spans="1:5" ht="19.5" customHeight="1">
      <c r="A11" s="254" t="s">
        <v>7</v>
      </c>
      <c r="B11" s="251">
        <v>40</v>
      </c>
      <c r="C11" s="374">
        <v>17604</v>
      </c>
      <c r="E11" s="336"/>
    </row>
    <row r="12" spans="1:5" ht="19.5" customHeight="1">
      <c r="A12" s="254" t="s">
        <v>8</v>
      </c>
      <c r="B12" s="251">
        <v>49</v>
      </c>
      <c r="C12" s="374">
        <v>11068</v>
      </c>
      <c r="E12" s="336"/>
    </row>
    <row r="13" spans="1:5" ht="19.5" customHeight="1">
      <c r="A13" s="254" t="s">
        <v>9</v>
      </c>
      <c r="B13" s="251">
        <v>67</v>
      </c>
      <c r="C13" s="374">
        <v>12920</v>
      </c>
      <c r="E13" s="336"/>
    </row>
    <row r="14" spans="1:5" ht="19.5" customHeight="1">
      <c r="A14" s="254" t="s">
        <v>10</v>
      </c>
      <c r="B14" s="251">
        <v>36</v>
      </c>
      <c r="C14" s="374">
        <v>11092</v>
      </c>
      <c r="E14" s="336"/>
    </row>
    <row r="15" spans="1:5" ht="19.5" customHeight="1">
      <c r="A15" s="254" t="s">
        <v>11</v>
      </c>
      <c r="B15" s="251">
        <v>69</v>
      </c>
      <c r="C15" s="374">
        <v>19736</v>
      </c>
      <c r="E15" s="336"/>
    </row>
    <row r="16" spans="1:5" ht="19.5" customHeight="1">
      <c r="A16" s="254" t="s">
        <v>12</v>
      </c>
      <c r="B16" s="251">
        <v>51</v>
      </c>
      <c r="C16" s="374">
        <v>48076</v>
      </c>
      <c r="E16" s="336"/>
    </row>
    <row r="17" spans="1:5" ht="19.5" customHeight="1">
      <c r="A17" s="254" t="s">
        <v>14</v>
      </c>
      <c r="B17" s="251">
        <v>93</v>
      </c>
      <c r="C17" s="374">
        <v>15148</v>
      </c>
      <c r="E17" s="336"/>
    </row>
    <row r="18" spans="1:5" ht="19.5" customHeight="1">
      <c r="A18" s="254" t="s">
        <v>13</v>
      </c>
      <c r="B18" s="251">
        <v>54</v>
      </c>
      <c r="C18" s="374">
        <v>15392</v>
      </c>
      <c r="E18" s="336"/>
    </row>
    <row r="19" spans="1:5" ht="19.5" customHeight="1" thickBot="1">
      <c r="A19" s="254" t="s">
        <v>150</v>
      </c>
      <c r="B19" s="251">
        <v>10</v>
      </c>
      <c r="C19" s="335" t="s">
        <v>224</v>
      </c>
      <c r="E19" s="336"/>
    </row>
    <row r="20" spans="1:5" ht="19.5" customHeight="1" thickBot="1">
      <c r="A20" s="255" t="s">
        <v>142</v>
      </c>
      <c r="B20" s="252">
        <v>817</v>
      </c>
      <c r="C20" s="253">
        <f>SUM(C5:C18)</f>
        <v>290712</v>
      </c>
    </row>
    <row r="21" spans="1:5">
      <c r="A21" s="341"/>
      <c r="B21" s="338"/>
      <c r="C21" s="256"/>
    </row>
  </sheetData>
  <mergeCells count="4">
    <mergeCell ref="A1:C1"/>
    <mergeCell ref="A2:A4"/>
    <mergeCell ref="B2:B4"/>
    <mergeCell ref="C2:C4"/>
  </mergeCells>
  <printOptions horizontalCentered="1"/>
  <pageMargins left="0.70866141732283472" right="0.70866141732283472" top="0.98425196850393704" bottom="0.78740157480314965" header="0.31496062992125984" footer="0.31496062992125984"/>
  <pageSetup paperSize="9" orientation="portrait" horizontalDpi="4294967294" verticalDpi="0" r:id="rId1"/>
  <headerFooter>
    <oddHeader>&amp;RPříloha č. 7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indowProtection="1" zoomScaleNormal="100" workbookViewId="0">
      <selection sqref="A1:I2"/>
    </sheetView>
  </sheetViews>
  <sheetFormatPr defaultRowHeight="15"/>
  <cols>
    <col min="1" max="1" width="16.85546875" customWidth="1"/>
    <col min="2" max="9" width="9.85546875" customWidth="1"/>
  </cols>
  <sheetData>
    <row r="1" spans="1:9" ht="36" customHeight="1">
      <c r="A1" s="532" t="s">
        <v>238</v>
      </c>
      <c r="B1" s="532"/>
      <c r="C1" s="532"/>
      <c r="D1" s="532"/>
      <c r="E1" s="532"/>
      <c r="F1" s="532"/>
      <c r="G1" s="532"/>
      <c r="H1" s="532"/>
      <c r="I1" s="532"/>
    </row>
    <row r="2" spans="1:9" ht="15.75" thickBot="1">
      <c r="A2" s="532"/>
      <c r="B2" s="532"/>
      <c r="C2" s="532"/>
      <c r="D2" s="532"/>
      <c r="E2" s="532"/>
      <c r="F2" s="532"/>
      <c r="G2" s="532"/>
      <c r="H2" s="532"/>
      <c r="I2" s="532"/>
    </row>
    <row r="3" spans="1:9" ht="15.75" thickBot="1">
      <c r="A3" s="533" t="s">
        <v>161</v>
      </c>
      <c r="B3" s="535" t="s">
        <v>197</v>
      </c>
      <c r="C3" s="536"/>
      <c r="D3" s="535" t="s">
        <v>198</v>
      </c>
      <c r="E3" s="536"/>
      <c r="F3" s="535" t="s">
        <v>199</v>
      </c>
      <c r="G3" s="536"/>
      <c r="H3" s="535" t="s">
        <v>200</v>
      </c>
      <c r="I3" s="536"/>
    </row>
    <row r="4" spans="1:9" ht="30" customHeight="1" thickBot="1">
      <c r="A4" s="534"/>
      <c r="B4" s="258" t="s">
        <v>162</v>
      </c>
      <c r="C4" s="259" t="s">
        <v>163</v>
      </c>
      <c r="D4" s="260" t="s">
        <v>162</v>
      </c>
      <c r="E4" s="259" t="s">
        <v>163</v>
      </c>
      <c r="F4" s="385" t="s">
        <v>162</v>
      </c>
      <c r="G4" s="259" t="s">
        <v>163</v>
      </c>
      <c r="H4" s="385" t="s">
        <v>162</v>
      </c>
      <c r="I4" s="259" t="s">
        <v>163</v>
      </c>
    </row>
    <row r="5" spans="1:9" ht="15" customHeight="1">
      <c r="A5" s="331" t="s">
        <v>1</v>
      </c>
      <c r="B5" s="261">
        <v>15.442</v>
      </c>
      <c r="C5" s="262">
        <v>2.8130000000000002</v>
      </c>
      <c r="D5" s="261">
        <v>16.771000000000001</v>
      </c>
      <c r="E5" s="262">
        <v>3.077</v>
      </c>
      <c r="F5" s="391">
        <v>17.481999999999999</v>
      </c>
      <c r="G5" s="262">
        <v>3.302</v>
      </c>
      <c r="H5" s="391">
        <v>17.427</v>
      </c>
      <c r="I5" s="262">
        <v>3.3330000000000002</v>
      </c>
    </row>
    <row r="6" spans="1:9" ht="15" customHeight="1">
      <c r="A6" s="331" t="s">
        <v>164</v>
      </c>
      <c r="B6" s="261">
        <v>44.189</v>
      </c>
      <c r="C6" s="262">
        <v>7.8529999999999998</v>
      </c>
      <c r="D6" s="261">
        <v>46.744999999999997</v>
      </c>
      <c r="E6" s="262">
        <v>8.4779999999999998</v>
      </c>
      <c r="F6" s="391">
        <v>47.152999999999999</v>
      </c>
      <c r="G6" s="262">
        <v>8.5909999999999993</v>
      </c>
      <c r="H6" s="391">
        <v>46.976999999999997</v>
      </c>
      <c r="I6" s="262">
        <v>8.3190000000000008</v>
      </c>
    </row>
    <row r="7" spans="1:9" ht="15" customHeight="1">
      <c r="A7" s="331" t="s">
        <v>165</v>
      </c>
      <c r="B7" s="261">
        <v>25.952000000000002</v>
      </c>
      <c r="C7" s="262">
        <v>2.0510000000000002</v>
      </c>
      <c r="D7" s="261">
        <v>27.728000000000002</v>
      </c>
      <c r="E7" s="262">
        <v>2.1819999999999999</v>
      </c>
      <c r="F7" s="391">
        <v>27.411999999999999</v>
      </c>
      <c r="G7" s="262">
        <v>2.2810000000000001</v>
      </c>
      <c r="H7" s="391">
        <v>26.802</v>
      </c>
      <c r="I7" s="262">
        <v>2.25</v>
      </c>
    </row>
    <row r="8" spans="1:9" ht="15" customHeight="1">
      <c r="A8" s="331" t="s">
        <v>166</v>
      </c>
      <c r="B8" s="261">
        <v>15.97</v>
      </c>
      <c r="C8" s="262">
        <v>1.0740000000000001</v>
      </c>
      <c r="D8" s="261">
        <v>16.978000000000002</v>
      </c>
      <c r="E8" s="262">
        <v>1.139</v>
      </c>
      <c r="F8" s="391">
        <v>17.015999999999998</v>
      </c>
      <c r="G8" s="262">
        <v>1.1579999999999999</v>
      </c>
      <c r="H8" s="391">
        <v>17.309999999999999</v>
      </c>
      <c r="I8" s="262">
        <v>1.119</v>
      </c>
    </row>
    <row r="9" spans="1:9" ht="15" customHeight="1">
      <c r="A9" s="331" t="s">
        <v>167</v>
      </c>
      <c r="B9" s="261">
        <v>16.516999999999999</v>
      </c>
      <c r="C9" s="262">
        <v>6.6680000000000001</v>
      </c>
      <c r="D9" s="261">
        <v>17.678000000000001</v>
      </c>
      <c r="E9" s="262">
        <v>7.0970000000000004</v>
      </c>
      <c r="F9" s="391">
        <v>17.855</v>
      </c>
      <c r="G9" s="262">
        <v>7.2160000000000002</v>
      </c>
      <c r="H9" s="391">
        <v>17.792999999999999</v>
      </c>
      <c r="I9" s="262">
        <v>7.0229999999999997</v>
      </c>
    </row>
    <row r="10" spans="1:9" ht="15" customHeight="1">
      <c r="A10" s="331" t="s">
        <v>168</v>
      </c>
      <c r="B10" s="261">
        <v>12.702999999999999</v>
      </c>
      <c r="C10" s="262">
        <v>2.448</v>
      </c>
      <c r="D10" s="261">
        <v>13.478</v>
      </c>
      <c r="E10" s="262">
        <v>2.4900000000000002</v>
      </c>
      <c r="F10" s="391">
        <v>13.565</v>
      </c>
      <c r="G10" s="262">
        <v>2.4009999999999998</v>
      </c>
      <c r="H10" s="391">
        <v>13.244999999999999</v>
      </c>
      <c r="I10" s="262">
        <v>2.2890000000000001</v>
      </c>
    </row>
    <row r="11" spans="1:9" ht="15" customHeight="1">
      <c r="A11" s="331" t="s">
        <v>169</v>
      </c>
      <c r="B11" s="261">
        <v>27.274000000000001</v>
      </c>
      <c r="C11" s="262">
        <v>3.1619999999999999</v>
      </c>
      <c r="D11" s="261">
        <v>29.09</v>
      </c>
      <c r="E11" s="262">
        <v>3.11</v>
      </c>
      <c r="F11" s="391">
        <v>29.446999999999999</v>
      </c>
      <c r="G11" s="262">
        <v>2.9249999999999998</v>
      </c>
      <c r="H11" s="391">
        <v>29.97</v>
      </c>
      <c r="I11" s="262">
        <v>2.8290000000000002</v>
      </c>
    </row>
    <row r="12" spans="1:9" ht="15" customHeight="1">
      <c r="A12" s="331" t="s">
        <v>170</v>
      </c>
      <c r="B12" s="261">
        <v>35.453000000000003</v>
      </c>
      <c r="C12" s="262">
        <v>2.6789999999999998</v>
      </c>
      <c r="D12" s="261">
        <v>38.173999999999999</v>
      </c>
      <c r="E12" s="262">
        <v>2.7919999999999998</v>
      </c>
      <c r="F12" s="391">
        <v>38.377000000000002</v>
      </c>
      <c r="G12" s="262">
        <v>2.6880000000000002</v>
      </c>
      <c r="H12" s="391">
        <v>38.024999999999999</v>
      </c>
      <c r="I12" s="262">
        <v>2.544</v>
      </c>
    </row>
    <row r="13" spans="1:9" ht="15" customHeight="1">
      <c r="A13" s="331" t="s">
        <v>171</v>
      </c>
      <c r="B13" s="261">
        <v>87.93</v>
      </c>
      <c r="C13" s="262">
        <v>5.4409999999999998</v>
      </c>
      <c r="D13" s="261">
        <v>93.4</v>
      </c>
      <c r="E13" s="262">
        <v>5.5810000000000004</v>
      </c>
      <c r="F13" s="391">
        <v>94.37</v>
      </c>
      <c r="G13" s="262">
        <v>5.5410000000000004</v>
      </c>
      <c r="H13" s="391">
        <v>95.477999999999994</v>
      </c>
      <c r="I13" s="262">
        <v>5.34</v>
      </c>
    </row>
    <row r="14" spans="1:9" ht="15" customHeight="1">
      <c r="A14" s="331" t="s">
        <v>172</v>
      </c>
      <c r="B14" s="261">
        <v>19.597000000000001</v>
      </c>
      <c r="C14" s="262">
        <v>3.9289999999999998</v>
      </c>
      <c r="D14" s="261">
        <v>20.585999999999999</v>
      </c>
      <c r="E14" s="262">
        <v>4.1520000000000001</v>
      </c>
      <c r="F14" s="391">
        <v>20.295999999999999</v>
      </c>
      <c r="G14" s="262">
        <v>4.1139999999999999</v>
      </c>
      <c r="H14" s="391">
        <v>20.199000000000002</v>
      </c>
      <c r="I14" s="262">
        <v>4.0289999999999999</v>
      </c>
    </row>
    <row r="15" spans="1:9" ht="15" customHeight="1">
      <c r="A15" s="331" t="s">
        <v>173</v>
      </c>
      <c r="B15" s="261">
        <v>16.977</v>
      </c>
      <c r="C15" s="262">
        <v>2.6080000000000001</v>
      </c>
      <c r="D15" s="261">
        <v>18.050999999999998</v>
      </c>
      <c r="E15" s="262">
        <v>2.6659999999999999</v>
      </c>
      <c r="F15" s="391">
        <v>17.963999999999999</v>
      </c>
      <c r="G15" s="262">
        <v>2.5659999999999998</v>
      </c>
      <c r="H15" s="391">
        <v>17.765999999999998</v>
      </c>
      <c r="I15" s="262">
        <v>2.4449999999999998</v>
      </c>
    </row>
    <row r="16" spans="1:9" ht="15" customHeight="1">
      <c r="A16" s="331" t="s">
        <v>174</v>
      </c>
      <c r="B16" s="261">
        <v>37.470999999999997</v>
      </c>
      <c r="C16" s="262">
        <v>4.1550000000000002</v>
      </c>
      <c r="D16" s="261">
        <v>40.213000000000001</v>
      </c>
      <c r="E16" s="262">
        <v>4.5019999999999998</v>
      </c>
      <c r="F16" s="391">
        <v>40.825000000000003</v>
      </c>
      <c r="G16" s="262">
        <v>4.6340000000000003</v>
      </c>
      <c r="H16" s="391">
        <v>41.003999999999998</v>
      </c>
      <c r="I16" s="262">
        <v>4.6950000000000003</v>
      </c>
    </row>
    <row r="17" spans="1:13" ht="15" customHeight="1">
      <c r="A17" s="331" t="s">
        <v>175</v>
      </c>
      <c r="B17" s="261">
        <v>67.924999999999997</v>
      </c>
      <c r="C17" s="262">
        <v>15.054</v>
      </c>
      <c r="D17" s="261">
        <v>72.015000000000001</v>
      </c>
      <c r="E17" s="262">
        <v>16.059000000000001</v>
      </c>
      <c r="F17" s="391">
        <v>73.521000000000001</v>
      </c>
      <c r="G17" s="262">
        <v>16.640999999999998</v>
      </c>
      <c r="H17" s="391">
        <v>73.869</v>
      </c>
      <c r="I17" s="262">
        <v>16.137</v>
      </c>
    </row>
    <row r="18" spans="1:13" ht="15" customHeight="1" thickBot="1">
      <c r="A18" s="331" t="s">
        <v>176</v>
      </c>
      <c r="B18" s="261">
        <v>17.689</v>
      </c>
      <c r="C18" s="262">
        <v>6.3390000000000004</v>
      </c>
      <c r="D18" s="261">
        <v>18.771999999999998</v>
      </c>
      <c r="E18" s="262">
        <v>6.8940000000000001</v>
      </c>
      <c r="F18" s="391">
        <v>18.72</v>
      </c>
      <c r="G18" s="262">
        <v>7.1059999999999999</v>
      </c>
      <c r="H18" s="391">
        <v>18.632999999999999</v>
      </c>
      <c r="I18" s="262">
        <v>6.9720000000000004</v>
      </c>
    </row>
    <row r="19" spans="1:13" ht="15" customHeight="1" thickBot="1">
      <c r="A19" s="320" t="s">
        <v>177</v>
      </c>
      <c r="B19" s="263">
        <v>441.089</v>
      </c>
      <c r="C19" s="264">
        <v>66.274000000000001</v>
      </c>
      <c r="D19" s="263">
        <v>469.67899999999997</v>
      </c>
      <c r="E19" s="264">
        <v>70.218999999999994</v>
      </c>
      <c r="F19" s="392">
        <v>474.00299999999999</v>
      </c>
      <c r="G19" s="264">
        <v>71.164000000000001</v>
      </c>
      <c r="H19" s="264">
        <v>474.48899999999998</v>
      </c>
      <c r="I19" s="265">
        <v>69.308999999999997</v>
      </c>
    </row>
    <row r="20" spans="1:13">
      <c r="A20" s="257"/>
      <c r="B20" s="257"/>
      <c r="C20" s="257"/>
      <c r="D20" s="257"/>
      <c r="E20" s="257"/>
      <c r="F20" s="257"/>
      <c r="G20" s="257"/>
      <c r="H20" s="257"/>
      <c r="I20" s="257"/>
      <c r="J20" s="373"/>
      <c r="K20" s="373"/>
      <c r="L20" s="373"/>
      <c r="M20" s="373"/>
    </row>
    <row r="21" spans="1:13">
      <c r="A21" s="257"/>
      <c r="B21" s="257"/>
      <c r="C21" s="257"/>
      <c r="D21" s="257"/>
      <c r="E21" s="257"/>
      <c r="F21" s="257"/>
      <c r="G21" s="257"/>
      <c r="H21" s="257"/>
      <c r="I21" s="257"/>
    </row>
    <row r="22" spans="1:13">
      <c r="A22" s="257"/>
      <c r="B22" s="257"/>
      <c r="C22" s="257"/>
      <c r="D22" s="257"/>
      <c r="E22" s="257"/>
      <c r="F22" s="257"/>
      <c r="G22" s="257"/>
      <c r="H22" s="257"/>
      <c r="I22" s="257"/>
    </row>
    <row r="23" spans="1:13" ht="36" customHeight="1">
      <c r="A23" s="532" t="s">
        <v>239</v>
      </c>
      <c r="B23" s="532"/>
      <c r="C23" s="532"/>
      <c r="D23" s="532"/>
      <c r="E23" s="532"/>
      <c r="F23" s="532"/>
      <c r="G23" s="532"/>
      <c r="H23" s="532"/>
      <c r="I23" s="532"/>
    </row>
    <row r="24" spans="1:13" ht="15.75" thickBot="1">
      <c r="A24" s="532"/>
      <c r="B24" s="532"/>
      <c r="C24" s="532"/>
      <c r="D24" s="532"/>
      <c r="E24" s="532"/>
      <c r="F24" s="532"/>
      <c r="G24" s="532"/>
      <c r="H24" s="532"/>
      <c r="I24" s="532"/>
    </row>
    <row r="25" spans="1:13" ht="15.75" thickBot="1">
      <c r="A25" s="533" t="s">
        <v>161</v>
      </c>
      <c r="B25" s="535" t="s">
        <v>197</v>
      </c>
      <c r="C25" s="536"/>
      <c r="D25" s="535" t="s">
        <v>198</v>
      </c>
      <c r="E25" s="536"/>
      <c r="F25" s="535" t="s">
        <v>199</v>
      </c>
      <c r="G25" s="536"/>
      <c r="H25" s="535" t="s">
        <v>200</v>
      </c>
      <c r="I25" s="536"/>
    </row>
    <row r="26" spans="1:13" ht="30" customHeight="1" thickBot="1">
      <c r="A26" s="534"/>
      <c r="B26" s="258" t="s">
        <v>178</v>
      </c>
      <c r="C26" s="259" t="s">
        <v>163</v>
      </c>
      <c r="D26" s="260" t="s">
        <v>178</v>
      </c>
      <c r="E26" s="259" t="s">
        <v>163</v>
      </c>
      <c r="F26" s="260" t="s">
        <v>178</v>
      </c>
      <c r="G26" s="259" t="s">
        <v>163</v>
      </c>
      <c r="H26" s="385" t="s">
        <v>178</v>
      </c>
      <c r="I26" s="259" t="s">
        <v>163</v>
      </c>
    </row>
    <row r="27" spans="1:13" ht="15" customHeight="1">
      <c r="A27" s="331" t="s">
        <v>1</v>
      </c>
      <c r="B27" s="261">
        <v>15.442</v>
      </c>
      <c r="C27" s="262">
        <v>0.36699999999999999</v>
      </c>
      <c r="D27" s="261">
        <v>16.771000000000001</v>
      </c>
      <c r="E27" s="262">
        <v>0.443</v>
      </c>
      <c r="F27" s="261">
        <v>17.481999999999999</v>
      </c>
      <c r="G27" s="262">
        <v>0.52400000000000002</v>
      </c>
      <c r="H27" s="391">
        <v>17.427</v>
      </c>
      <c r="I27" s="262">
        <v>0.51900000000000002</v>
      </c>
    </row>
    <row r="28" spans="1:13" ht="15" customHeight="1">
      <c r="A28" s="331" t="s">
        <v>164</v>
      </c>
      <c r="B28" s="261">
        <v>44.189</v>
      </c>
      <c r="C28" s="262">
        <v>0.309</v>
      </c>
      <c r="D28" s="261">
        <v>46.744999999999997</v>
      </c>
      <c r="E28" s="262">
        <v>0.38100000000000001</v>
      </c>
      <c r="F28" s="261">
        <v>47.152999999999999</v>
      </c>
      <c r="G28" s="262">
        <v>0.40100000000000002</v>
      </c>
      <c r="H28" s="391">
        <v>46.976999999999997</v>
      </c>
      <c r="I28" s="262">
        <v>0.41699999999999998</v>
      </c>
    </row>
    <row r="29" spans="1:13" ht="15" customHeight="1">
      <c r="A29" s="331" t="s">
        <v>165</v>
      </c>
      <c r="B29" s="261">
        <v>25.952000000000002</v>
      </c>
      <c r="C29" s="262">
        <v>0.68500000000000005</v>
      </c>
      <c r="D29" s="261">
        <v>27.728000000000002</v>
      </c>
      <c r="E29" s="262">
        <v>0.76600000000000001</v>
      </c>
      <c r="F29" s="261">
        <v>27.411999999999999</v>
      </c>
      <c r="G29" s="262">
        <v>0.85899999999999999</v>
      </c>
      <c r="H29" s="391">
        <v>26.802</v>
      </c>
      <c r="I29" s="262">
        <v>0.91500000000000004</v>
      </c>
    </row>
    <row r="30" spans="1:13" ht="15" customHeight="1">
      <c r="A30" s="331" t="s">
        <v>166</v>
      </c>
      <c r="B30" s="261">
        <v>15.97</v>
      </c>
      <c r="C30" s="262">
        <v>0.04</v>
      </c>
      <c r="D30" s="261">
        <v>16.978000000000002</v>
      </c>
      <c r="E30" s="262">
        <v>4.8000000000000001E-2</v>
      </c>
      <c r="F30" s="261">
        <v>17.015999999999998</v>
      </c>
      <c r="G30" s="262">
        <v>7.0000000000000007E-2</v>
      </c>
      <c r="H30" s="391">
        <v>17.309999999999999</v>
      </c>
      <c r="I30" s="262">
        <v>0.14399999999999999</v>
      </c>
    </row>
    <row r="31" spans="1:13" ht="15" customHeight="1">
      <c r="A31" s="331" t="s">
        <v>167</v>
      </c>
      <c r="B31" s="261">
        <v>16.516999999999999</v>
      </c>
      <c r="C31" s="262">
        <v>1.0660000000000001</v>
      </c>
      <c r="D31" s="261">
        <v>17.678000000000001</v>
      </c>
      <c r="E31" s="262">
        <v>1.2789999999999999</v>
      </c>
      <c r="F31" s="261">
        <v>17.855</v>
      </c>
      <c r="G31" s="262">
        <v>1.446</v>
      </c>
      <c r="H31" s="391">
        <v>17.792999999999999</v>
      </c>
      <c r="I31" s="262">
        <v>1.4279999999999999</v>
      </c>
    </row>
    <row r="32" spans="1:13" ht="15" customHeight="1">
      <c r="A32" s="331" t="s">
        <v>168</v>
      </c>
      <c r="B32" s="261">
        <v>12.702999999999999</v>
      </c>
      <c r="C32" s="262">
        <v>0.158</v>
      </c>
      <c r="D32" s="261">
        <v>13.478</v>
      </c>
      <c r="E32" s="262">
        <v>0.16300000000000001</v>
      </c>
      <c r="F32" s="261">
        <v>13.565</v>
      </c>
      <c r="G32" s="262">
        <v>0.217</v>
      </c>
      <c r="H32" s="391">
        <v>13.244999999999999</v>
      </c>
      <c r="I32" s="262">
        <v>0.32400000000000001</v>
      </c>
    </row>
    <row r="33" spans="1:9" ht="15" customHeight="1">
      <c r="A33" s="331" t="s">
        <v>169</v>
      </c>
      <c r="B33" s="261">
        <v>27.274000000000001</v>
      </c>
      <c r="C33" s="262">
        <v>0.191</v>
      </c>
      <c r="D33" s="261">
        <v>29.09</v>
      </c>
      <c r="E33" s="262">
        <v>0.17399999999999999</v>
      </c>
      <c r="F33" s="261">
        <v>29.446999999999999</v>
      </c>
      <c r="G33" s="262">
        <v>0.154</v>
      </c>
      <c r="H33" s="391">
        <v>29.97</v>
      </c>
      <c r="I33" s="262">
        <v>0.21299999999999999</v>
      </c>
    </row>
    <row r="34" spans="1:9" ht="15" customHeight="1">
      <c r="A34" s="331" t="s">
        <v>170</v>
      </c>
      <c r="B34" s="261">
        <v>35.453000000000003</v>
      </c>
      <c r="C34" s="262">
        <v>2.1999999999999999E-2</v>
      </c>
      <c r="D34" s="261">
        <v>38.173999999999999</v>
      </c>
      <c r="E34" s="262">
        <v>3.6999999999999998E-2</v>
      </c>
      <c r="F34" s="261">
        <v>38.377000000000002</v>
      </c>
      <c r="G34" s="262">
        <v>7.1999999999999995E-2</v>
      </c>
      <c r="H34" s="391">
        <v>38.024999999999999</v>
      </c>
      <c r="I34" s="262">
        <v>0.105</v>
      </c>
    </row>
    <row r="35" spans="1:9" ht="15" customHeight="1">
      <c r="A35" s="331" t="s">
        <v>171</v>
      </c>
      <c r="B35" s="261">
        <v>87.93</v>
      </c>
      <c r="C35" s="262">
        <v>0.53600000000000003</v>
      </c>
      <c r="D35" s="261">
        <v>93.4</v>
      </c>
      <c r="E35" s="262">
        <v>0.57699999999999996</v>
      </c>
      <c r="F35" s="261">
        <v>94.37</v>
      </c>
      <c r="G35" s="262">
        <v>0.68100000000000005</v>
      </c>
      <c r="H35" s="391">
        <v>95.477999999999994</v>
      </c>
      <c r="I35" s="262">
        <v>0.77400000000000002</v>
      </c>
    </row>
    <row r="36" spans="1:9" ht="15" customHeight="1">
      <c r="A36" s="331" t="s">
        <v>172</v>
      </c>
      <c r="B36" s="261">
        <v>19.597000000000001</v>
      </c>
      <c r="C36" s="262">
        <v>0.41499999999999998</v>
      </c>
      <c r="D36" s="261">
        <v>20.585999999999999</v>
      </c>
      <c r="E36" s="262">
        <v>0.45900000000000002</v>
      </c>
      <c r="F36" s="261">
        <v>20.295999999999999</v>
      </c>
      <c r="G36" s="262">
        <v>0.48899999999999999</v>
      </c>
      <c r="H36" s="391">
        <v>20.199000000000002</v>
      </c>
      <c r="I36" s="262">
        <v>0.44400000000000001</v>
      </c>
    </row>
    <row r="37" spans="1:9" ht="15" customHeight="1">
      <c r="A37" s="331" t="s">
        <v>173</v>
      </c>
      <c r="B37" s="261">
        <v>16.977</v>
      </c>
      <c r="C37" s="262">
        <v>0.56499999999999995</v>
      </c>
      <c r="D37" s="261">
        <v>18.050999999999998</v>
      </c>
      <c r="E37" s="262">
        <v>0.60699999999999998</v>
      </c>
      <c r="F37" s="261">
        <v>17.963999999999999</v>
      </c>
      <c r="G37" s="262">
        <v>0.67900000000000005</v>
      </c>
      <c r="H37" s="391">
        <v>17.765999999999998</v>
      </c>
      <c r="I37" s="262">
        <v>0.66</v>
      </c>
    </row>
    <row r="38" spans="1:9" ht="15" customHeight="1">
      <c r="A38" s="331" t="s">
        <v>174</v>
      </c>
      <c r="B38" s="261">
        <v>37.470999999999997</v>
      </c>
      <c r="C38" s="262">
        <v>0.54900000000000004</v>
      </c>
      <c r="D38" s="261">
        <v>40.213000000000001</v>
      </c>
      <c r="E38" s="262">
        <v>0.68700000000000006</v>
      </c>
      <c r="F38" s="261">
        <v>40.825000000000003</v>
      </c>
      <c r="G38" s="262">
        <v>0.91700000000000004</v>
      </c>
      <c r="H38" s="391">
        <v>41.003999999999998</v>
      </c>
      <c r="I38" s="262">
        <v>1.1850000000000001</v>
      </c>
    </row>
    <row r="39" spans="1:9" ht="15" customHeight="1">
      <c r="A39" s="331" t="s">
        <v>175</v>
      </c>
      <c r="B39" s="261">
        <v>67.924999999999997</v>
      </c>
      <c r="C39" s="262">
        <v>0.50700000000000001</v>
      </c>
      <c r="D39" s="261">
        <v>72.015000000000001</v>
      </c>
      <c r="E39" s="262">
        <v>0.53600000000000003</v>
      </c>
      <c r="F39" s="261">
        <v>73.521000000000001</v>
      </c>
      <c r="G39" s="262">
        <v>0.56699999999999995</v>
      </c>
      <c r="H39" s="391">
        <v>73.869</v>
      </c>
      <c r="I39" s="262">
        <v>0.51300000000000001</v>
      </c>
    </row>
    <row r="40" spans="1:9" ht="15" customHeight="1" thickBot="1">
      <c r="A40" s="331" t="s">
        <v>176</v>
      </c>
      <c r="B40" s="261">
        <v>17.689</v>
      </c>
      <c r="C40" s="262">
        <v>0.40699999999999997</v>
      </c>
      <c r="D40" s="261">
        <v>18.771999999999998</v>
      </c>
      <c r="E40" s="262">
        <v>0.42599999999999999</v>
      </c>
      <c r="F40" s="261">
        <v>18.72</v>
      </c>
      <c r="G40" s="262">
        <v>0.45300000000000001</v>
      </c>
      <c r="H40" s="391">
        <v>18.632999999999999</v>
      </c>
      <c r="I40" s="262">
        <v>0.44700000000000001</v>
      </c>
    </row>
    <row r="41" spans="1:9" ht="15" customHeight="1" thickBot="1">
      <c r="A41" s="320" t="s">
        <v>177</v>
      </c>
      <c r="B41" s="263">
        <v>441.089</v>
      </c>
      <c r="C41" s="264">
        <v>5.8170000000000002</v>
      </c>
      <c r="D41" s="263">
        <v>469.67899999999997</v>
      </c>
      <c r="E41" s="264">
        <v>6.5830000000000002</v>
      </c>
      <c r="F41" s="263">
        <v>474.00299999999999</v>
      </c>
      <c r="G41" s="264">
        <v>7.5289999999999999</v>
      </c>
      <c r="H41" s="264">
        <v>474.48899999999998</v>
      </c>
      <c r="I41" s="265">
        <v>8.0820000000000007</v>
      </c>
    </row>
    <row r="42" spans="1:9">
      <c r="A42" s="257"/>
      <c r="B42" s="257"/>
      <c r="C42" s="257"/>
      <c r="D42" s="257"/>
      <c r="E42" s="257"/>
      <c r="F42" s="257"/>
      <c r="G42" s="257"/>
      <c r="H42" s="257"/>
      <c r="I42" s="257"/>
    </row>
    <row r="43" spans="1:9">
      <c r="A43" s="257"/>
      <c r="B43" s="257"/>
      <c r="C43" s="257"/>
      <c r="D43" s="257"/>
      <c r="E43" s="257"/>
      <c r="F43" s="257"/>
      <c r="G43" s="257"/>
      <c r="H43" s="257"/>
      <c r="I43" s="257"/>
    </row>
  </sheetData>
  <mergeCells count="12">
    <mergeCell ref="A1:I2"/>
    <mergeCell ref="A3:A4"/>
    <mergeCell ref="A23:I24"/>
    <mergeCell ref="A25:A26"/>
    <mergeCell ref="B3:C3"/>
    <mergeCell ref="D3:E3"/>
    <mergeCell ref="F3:G3"/>
    <mergeCell ref="H3:I3"/>
    <mergeCell ref="B25:C25"/>
    <mergeCell ref="D25:E25"/>
    <mergeCell ref="F25:G25"/>
    <mergeCell ref="H25:I25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4" verticalDpi="0" r:id="rId1"/>
  <headerFooter>
    <oddHeader>&amp;RPříloha č. 8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indowProtection="1" workbookViewId="0"/>
  </sheetViews>
  <sheetFormatPr defaultRowHeight="1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:I18"/>
  <sheetViews>
    <sheetView windowProtection="1" workbookViewId="0"/>
  </sheetViews>
  <sheetFormatPr defaultRowHeight="15"/>
  <sheetData>
    <row r="18" spans="1:9" ht="35.25">
      <c r="A18" s="396" t="s">
        <v>181</v>
      </c>
      <c r="B18" s="396"/>
      <c r="C18" s="396"/>
      <c r="D18" s="396"/>
      <c r="E18" s="396"/>
      <c r="F18" s="396"/>
      <c r="G18" s="396"/>
      <c r="H18" s="396"/>
      <c r="I18" s="396"/>
    </row>
  </sheetData>
  <mergeCells count="1">
    <mergeCell ref="A18:I18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3"/>
  <sheetViews>
    <sheetView windowProtection="1" view="pageBreakPreview" zoomScaleNormal="100" zoomScaleSheetLayoutView="100" workbookViewId="0"/>
  </sheetViews>
  <sheetFormatPr defaultRowHeight="15"/>
  <cols>
    <col min="1" max="1" width="8.85546875" customWidth="1"/>
    <col min="2" max="2" width="9.7109375" customWidth="1"/>
    <col min="8" max="8" width="8.140625" customWidth="1"/>
    <col min="9" max="9" width="8.5703125" customWidth="1"/>
    <col min="13" max="13" width="8.140625" customWidth="1"/>
    <col min="14" max="14" width="7.5703125" customWidth="1"/>
    <col min="15" max="15" width="7.7109375" customWidth="1"/>
  </cols>
  <sheetData>
    <row r="2" spans="1:16" ht="30" customHeight="1">
      <c r="A2" s="400" t="s">
        <v>60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</row>
    <row r="3" spans="1:16" ht="15.75" thickBot="1">
      <c r="M3" s="48"/>
      <c r="N3" s="48"/>
      <c r="O3" s="48"/>
      <c r="P3" s="48"/>
    </row>
    <row r="4" spans="1:16" ht="33" customHeight="1" thickBot="1">
      <c r="A4" s="66" t="s">
        <v>32</v>
      </c>
      <c r="B4" s="67" t="s">
        <v>53</v>
      </c>
      <c r="C4" s="68" t="s">
        <v>38</v>
      </c>
      <c r="D4" s="69" t="s">
        <v>54</v>
      </c>
      <c r="E4" s="68" t="s">
        <v>179</v>
      </c>
      <c r="F4" s="69" t="s">
        <v>55</v>
      </c>
      <c r="G4" s="68" t="s">
        <v>41</v>
      </c>
      <c r="H4" s="70" t="s">
        <v>42</v>
      </c>
      <c r="I4" s="69" t="s">
        <v>43</v>
      </c>
      <c r="J4" s="69" t="s">
        <v>44</v>
      </c>
      <c r="K4" s="69" t="s">
        <v>45</v>
      </c>
      <c r="L4" s="69" t="s">
        <v>46</v>
      </c>
      <c r="M4" s="69" t="s">
        <v>47</v>
      </c>
      <c r="N4" s="69" t="s">
        <v>56</v>
      </c>
      <c r="O4" s="69" t="s">
        <v>48</v>
      </c>
      <c r="P4" s="69" t="s">
        <v>49</v>
      </c>
    </row>
    <row r="5" spans="1:16">
      <c r="A5" s="406" t="s">
        <v>33</v>
      </c>
      <c r="B5" s="302">
        <v>8136</v>
      </c>
      <c r="C5" s="303">
        <v>8136</v>
      </c>
      <c r="D5" s="304">
        <v>7136</v>
      </c>
      <c r="E5" s="304">
        <v>6951</v>
      </c>
      <c r="F5" s="304">
        <v>6237</v>
      </c>
      <c r="G5" s="304">
        <v>8190</v>
      </c>
      <c r="H5" s="305">
        <v>8329</v>
      </c>
      <c r="I5" s="304">
        <v>8382</v>
      </c>
      <c r="J5" s="304">
        <v>8472</v>
      </c>
      <c r="K5" s="304">
        <v>8532</v>
      </c>
      <c r="L5" s="304">
        <v>8676</v>
      </c>
      <c r="M5" s="304">
        <v>8692</v>
      </c>
      <c r="N5" s="304">
        <v>9011</v>
      </c>
      <c r="O5" s="304">
        <v>9020</v>
      </c>
      <c r="P5" s="304">
        <v>9407</v>
      </c>
    </row>
    <row r="6" spans="1:16" ht="41.25" customHeight="1" thickBot="1">
      <c r="A6" s="407"/>
      <c r="B6" s="57"/>
      <c r="C6" s="60" t="s">
        <v>34</v>
      </c>
      <c r="D6" s="58"/>
      <c r="E6" s="58"/>
      <c r="F6" s="58"/>
      <c r="G6" s="58"/>
      <c r="H6" s="59"/>
      <c r="I6" s="58"/>
      <c r="J6" s="58"/>
      <c r="K6" s="58"/>
      <c r="L6" s="58"/>
      <c r="M6" s="58"/>
      <c r="N6" s="58"/>
      <c r="O6" s="58"/>
      <c r="P6" s="58"/>
    </row>
    <row r="7" spans="1:16" ht="51.75" customHeight="1">
      <c r="A7" s="411" t="s">
        <v>52</v>
      </c>
      <c r="B7" s="409" t="s">
        <v>59</v>
      </c>
      <c r="C7" s="306"/>
      <c r="D7" s="397" t="s">
        <v>191</v>
      </c>
      <c r="E7" s="412" t="s">
        <v>193</v>
      </c>
      <c r="F7" s="397" t="s">
        <v>192</v>
      </c>
      <c r="G7" s="412" t="s">
        <v>194</v>
      </c>
      <c r="H7" s="397" t="s">
        <v>57</v>
      </c>
      <c r="I7" s="397" t="s">
        <v>236</v>
      </c>
      <c r="J7" s="397" t="s">
        <v>35</v>
      </c>
      <c r="K7" s="397" t="s">
        <v>263</v>
      </c>
      <c r="L7" s="397" t="s">
        <v>262</v>
      </c>
      <c r="M7" s="397" t="s">
        <v>196</v>
      </c>
      <c r="N7" s="397" t="s">
        <v>261</v>
      </c>
      <c r="O7" s="397" t="s">
        <v>195</v>
      </c>
      <c r="P7" s="397" t="s">
        <v>260</v>
      </c>
    </row>
    <row r="8" spans="1:16">
      <c r="A8" s="411"/>
      <c r="B8" s="410"/>
      <c r="C8" s="307"/>
      <c r="D8" s="398"/>
      <c r="E8" s="413"/>
      <c r="F8" s="398"/>
      <c r="G8" s="413"/>
      <c r="H8" s="398"/>
      <c r="I8" s="398"/>
      <c r="J8" s="398"/>
      <c r="K8" s="398"/>
      <c r="L8" s="398"/>
      <c r="M8" s="398"/>
      <c r="N8" s="398"/>
      <c r="O8" s="398"/>
      <c r="P8" s="398"/>
    </row>
    <row r="9" spans="1:16">
      <c r="A9" s="411"/>
      <c r="B9" s="410"/>
      <c r="C9" s="307"/>
      <c r="D9" s="398"/>
      <c r="E9" s="413"/>
      <c r="F9" s="398"/>
      <c r="G9" s="413"/>
      <c r="H9" s="398"/>
      <c r="I9" s="398"/>
      <c r="J9" s="398"/>
      <c r="K9" s="398"/>
      <c r="L9" s="398"/>
      <c r="M9" s="398"/>
      <c r="N9" s="398"/>
      <c r="O9" s="398"/>
      <c r="P9" s="398"/>
    </row>
    <row r="10" spans="1:16">
      <c r="A10" s="411"/>
      <c r="B10" s="308"/>
      <c r="C10" s="307"/>
      <c r="D10" s="398"/>
      <c r="E10" s="413"/>
      <c r="F10" s="398"/>
      <c r="G10" s="413"/>
      <c r="H10" s="398"/>
      <c r="I10" s="398"/>
      <c r="J10" s="398"/>
      <c r="K10" s="398"/>
      <c r="L10" s="398"/>
      <c r="M10" s="398"/>
      <c r="N10" s="398"/>
      <c r="O10" s="398"/>
      <c r="P10" s="398"/>
    </row>
    <row r="11" spans="1:16">
      <c r="A11" s="411"/>
      <c r="B11" s="308"/>
      <c r="C11" s="307"/>
      <c r="D11" s="398"/>
      <c r="E11" s="413"/>
      <c r="F11" s="398"/>
      <c r="G11" s="413"/>
      <c r="H11" s="398"/>
      <c r="I11" s="398"/>
      <c r="J11" s="398"/>
      <c r="K11" s="398"/>
      <c r="L11" s="398"/>
      <c r="M11" s="398"/>
      <c r="N11" s="398"/>
      <c r="O11" s="398"/>
      <c r="P11" s="398"/>
    </row>
    <row r="12" spans="1:16">
      <c r="A12" s="411"/>
      <c r="B12" s="309"/>
      <c r="C12" s="307"/>
      <c r="D12" s="398"/>
      <c r="E12" s="413"/>
      <c r="F12" s="398"/>
      <c r="G12" s="413"/>
      <c r="H12" s="398"/>
      <c r="I12" s="398"/>
      <c r="J12" s="398"/>
      <c r="K12" s="398"/>
      <c r="L12" s="398"/>
      <c r="M12" s="398"/>
      <c r="N12" s="398"/>
      <c r="O12" s="398"/>
      <c r="P12" s="398"/>
    </row>
    <row r="13" spans="1:16">
      <c r="A13" s="411"/>
      <c r="B13" s="309"/>
      <c r="C13" s="307"/>
      <c r="D13" s="398"/>
      <c r="E13" s="413"/>
      <c r="F13" s="398"/>
      <c r="G13" s="413"/>
      <c r="H13" s="398"/>
      <c r="I13" s="398"/>
      <c r="J13" s="398"/>
      <c r="K13" s="398"/>
      <c r="L13" s="398"/>
      <c r="M13" s="398"/>
      <c r="N13" s="398"/>
      <c r="O13" s="398"/>
      <c r="P13" s="398"/>
    </row>
    <row r="14" spans="1:16">
      <c r="A14" s="411"/>
      <c r="B14" s="308"/>
      <c r="C14" s="307"/>
      <c r="D14" s="398"/>
      <c r="E14" s="413"/>
      <c r="F14" s="398"/>
      <c r="G14" s="413"/>
      <c r="H14" s="398"/>
      <c r="I14" s="398"/>
      <c r="J14" s="398"/>
      <c r="K14" s="398"/>
      <c r="L14" s="398"/>
      <c r="M14" s="398"/>
      <c r="N14" s="398"/>
      <c r="O14" s="398"/>
      <c r="P14" s="398"/>
    </row>
    <row r="15" spans="1:16">
      <c r="A15" s="411"/>
      <c r="B15" s="308"/>
      <c r="C15" s="310"/>
      <c r="D15" s="398"/>
      <c r="E15" s="413"/>
      <c r="F15" s="398"/>
      <c r="G15" s="413"/>
      <c r="H15" s="398"/>
      <c r="I15" s="398"/>
      <c r="J15" s="398"/>
      <c r="K15" s="398"/>
      <c r="L15" s="398"/>
      <c r="M15" s="398"/>
      <c r="N15" s="398"/>
      <c r="O15" s="398"/>
      <c r="P15" s="398"/>
    </row>
    <row r="16" spans="1:16">
      <c r="A16" s="411"/>
      <c r="B16" s="311"/>
      <c r="C16" s="312"/>
      <c r="D16" s="398"/>
      <c r="E16" s="413"/>
      <c r="F16" s="398"/>
      <c r="G16" s="413"/>
      <c r="H16" s="398"/>
      <c r="I16" s="398"/>
      <c r="J16" s="398"/>
      <c r="K16" s="398"/>
      <c r="L16" s="398"/>
      <c r="M16" s="398"/>
      <c r="N16" s="398"/>
      <c r="O16" s="398"/>
      <c r="P16" s="398"/>
    </row>
    <row r="17" spans="1:16">
      <c r="A17" s="411"/>
      <c r="B17" s="308"/>
      <c r="C17" s="312"/>
      <c r="D17" s="398"/>
      <c r="E17" s="413"/>
      <c r="F17" s="398"/>
      <c r="G17" s="413"/>
      <c r="H17" s="398"/>
      <c r="I17" s="398"/>
      <c r="J17" s="398"/>
      <c r="K17" s="398"/>
      <c r="L17" s="398"/>
      <c r="M17" s="398"/>
      <c r="N17" s="398"/>
      <c r="O17" s="398"/>
      <c r="P17" s="398"/>
    </row>
    <row r="18" spans="1:16">
      <c r="A18" s="63"/>
      <c r="B18" s="308"/>
      <c r="C18" s="312"/>
      <c r="D18" s="398"/>
      <c r="E18" s="413"/>
      <c r="F18" s="398"/>
      <c r="G18" s="413"/>
      <c r="H18" s="398"/>
      <c r="I18" s="398"/>
      <c r="J18" s="313"/>
      <c r="K18" s="398"/>
      <c r="L18" s="398"/>
      <c r="M18" s="398"/>
      <c r="N18" s="398"/>
      <c r="O18" s="398"/>
      <c r="P18" s="398"/>
    </row>
    <row r="19" spans="1:16">
      <c r="A19" s="63"/>
      <c r="B19" s="308"/>
      <c r="C19" s="312"/>
      <c r="D19" s="398"/>
      <c r="E19" s="413"/>
      <c r="F19" s="398"/>
      <c r="G19" s="413"/>
      <c r="H19" s="398"/>
      <c r="I19" s="398"/>
      <c r="J19" s="313"/>
      <c r="K19" s="398"/>
      <c r="L19" s="398"/>
      <c r="M19" s="398"/>
      <c r="N19" s="398"/>
      <c r="O19" s="398"/>
      <c r="P19" s="398"/>
    </row>
    <row r="20" spans="1:16" ht="33" customHeight="1" thickBot="1">
      <c r="A20" s="64"/>
      <c r="B20" s="314"/>
      <c r="C20" s="315"/>
      <c r="D20" s="399"/>
      <c r="E20" s="414"/>
      <c r="F20" s="399"/>
      <c r="G20" s="414"/>
      <c r="H20" s="399"/>
      <c r="I20" s="399"/>
      <c r="J20" s="316"/>
      <c r="K20" s="399"/>
      <c r="L20" s="399"/>
      <c r="M20" s="399"/>
      <c r="N20" s="399"/>
      <c r="O20" s="399"/>
      <c r="P20" s="399"/>
    </row>
    <row r="21" spans="1:16" ht="44.25" customHeight="1" thickBot="1">
      <c r="A21" s="65" t="s">
        <v>36</v>
      </c>
      <c r="B21" s="56"/>
      <c r="C21" s="401" t="s">
        <v>234</v>
      </c>
      <c r="D21" s="402"/>
      <c r="E21" s="402"/>
      <c r="F21" s="402"/>
      <c r="G21" s="402"/>
      <c r="H21" s="402"/>
      <c r="I21" s="402"/>
      <c r="J21" s="402"/>
      <c r="K21" s="403"/>
      <c r="L21" s="403"/>
      <c r="M21" s="403"/>
      <c r="N21" s="403"/>
      <c r="O21" s="404"/>
      <c r="P21" s="405"/>
    </row>
    <row r="22" spans="1:16" s="61" customFormat="1" ht="30" customHeight="1">
      <c r="A22" s="408" t="s">
        <v>58</v>
      </c>
      <c r="B22" s="408"/>
      <c r="C22" s="408"/>
      <c r="D22" s="408"/>
      <c r="E22" s="408"/>
      <c r="F22" s="408"/>
      <c r="G22" s="408"/>
      <c r="H22" s="408"/>
      <c r="I22" s="408"/>
      <c r="J22" s="408"/>
      <c r="K22" s="408"/>
      <c r="L22" s="408"/>
      <c r="M22" s="408"/>
      <c r="N22" s="408"/>
      <c r="O22" s="408"/>
      <c r="P22" s="408"/>
    </row>
    <row r="23" spans="1:16">
      <c r="A23" s="49"/>
      <c r="B23" s="49"/>
      <c r="C23" s="50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</row>
    <row r="24" spans="1:16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</row>
    <row r="25" spans="1:16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</row>
    <row r="26" spans="1:16">
      <c r="L26" s="50"/>
      <c r="M26" s="50"/>
      <c r="N26" s="50"/>
      <c r="O26" s="50"/>
      <c r="P26" s="50"/>
    </row>
    <row r="27" spans="1:16">
      <c r="L27" s="50"/>
      <c r="M27" s="50"/>
      <c r="N27" s="50"/>
      <c r="O27" s="52"/>
      <c r="P27" s="50"/>
    </row>
    <row r="28" spans="1:16">
      <c r="L28" s="50"/>
      <c r="M28" s="50"/>
      <c r="N28" s="50"/>
      <c r="O28" s="50"/>
      <c r="P28" s="50"/>
    </row>
    <row r="29" spans="1:16">
      <c r="L29" s="50"/>
      <c r="M29" s="50"/>
      <c r="N29" s="50"/>
      <c r="O29" s="52"/>
      <c r="P29" s="50"/>
    </row>
    <row r="30" spans="1:16">
      <c r="M30" s="48"/>
      <c r="N30" s="48"/>
      <c r="O30" s="48"/>
      <c r="P30" s="48"/>
    </row>
    <row r="31" spans="1:16">
      <c r="M31" s="48"/>
      <c r="N31" s="48"/>
      <c r="O31" s="48"/>
      <c r="P31" s="48"/>
    </row>
    <row r="32" spans="1:16">
      <c r="M32" s="48"/>
      <c r="N32" s="48"/>
      <c r="O32" s="48"/>
      <c r="P32" s="48"/>
    </row>
    <row r="33" spans="12:16">
      <c r="M33" s="48"/>
      <c r="N33" s="48"/>
      <c r="O33" s="48"/>
      <c r="P33" s="48"/>
    </row>
    <row r="34" spans="12:16">
      <c r="M34" s="48"/>
      <c r="N34" s="48"/>
      <c r="O34" s="48"/>
      <c r="P34" s="48"/>
    </row>
    <row r="35" spans="12:16">
      <c r="L35" t="s">
        <v>37</v>
      </c>
      <c r="M35" s="48"/>
      <c r="N35" s="48"/>
      <c r="O35" s="48"/>
      <c r="P35" s="48"/>
    </row>
    <row r="36" spans="12:16">
      <c r="M36" s="48"/>
      <c r="N36" s="48"/>
      <c r="O36" s="48"/>
      <c r="P36" s="48"/>
    </row>
    <row r="37" spans="12:16">
      <c r="M37" s="48"/>
      <c r="N37" s="48"/>
      <c r="O37" s="48"/>
      <c r="P37" s="48"/>
    </row>
    <row r="38" spans="12:16">
      <c r="M38" s="48"/>
      <c r="N38" s="48"/>
      <c r="O38" s="48"/>
      <c r="P38" s="48"/>
    </row>
    <row r="39" spans="12:16">
      <c r="M39" s="48"/>
      <c r="N39" s="48"/>
      <c r="O39" s="48"/>
      <c r="P39" s="48"/>
    </row>
    <row r="40" spans="12:16">
      <c r="M40" s="48"/>
      <c r="N40" s="48"/>
      <c r="O40" s="48"/>
      <c r="P40" s="48"/>
    </row>
    <row r="41" spans="12:16">
      <c r="M41" s="48"/>
      <c r="N41" s="48"/>
      <c r="O41" s="48"/>
      <c r="P41" s="48"/>
    </row>
    <row r="42" spans="12:16">
      <c r="M42" s="48"/>
      <c r="N42" s="48"/>
      <c r="O42" s="48"/>
      <c r="P42" s="48"/>
    </row>
    <row r="43" spans="12:16">
      <c r="M43" s="48"/>
      <c r="N43" s="48"/>
      <c r="O43" s="48"/>
      <c r="P43" s="48"/>
    </row>
    <row r="44" spans="12:16">
      <c r="M44" s="48"/>
      <c r="N44" s="48"/>
      <c r="O44" s="48"/>
      <c r="P44" s="48"/>
    </row>
    <row r="45" spans="12:16">
      <c r="M45" s="48"/>
      <c r="N45" s="48"/>
      <c r="O45" s="48"/>
      <c r="P45" s="48"/>
    </row>
    <row r="46" spans="12:16">
      <c r="M46" s="48"/>
      <c r="N46" s="48"/>
      <c r="O46" s="48"/>
      <c r="P46" s="48"/>
    </row>
    <row r="47" spans="12:16">
      <c r="M47" s="48"/>
      <c r="N47" s="48"/>
      <c r="O47" s="48"/>
      <c r="P47" s="48"/>
    </row>
    <row r="48" spans="12:16">
      <c r="M48" s="48"/>
      <c r="N48" s="48"/>
      <c r="O48" s="48"/>
      <c r="P48" s="48"/>
    </row>
    <row r="49" spans="1:16" ht="15.75" thickBot="1">
      <c r="M49" s="48"/>
      <c r="N49" s="48"/>
      <c r="O49" s="48"/>
      <c r="P49" s="48"/>
    </row>
    <row r="50" spans="1:16" ht="33.75" customHeight="1" thickBot="1">
      <c r="A50" s="53"/>
      <c r="B50" s="62" t="s">
        <v>38</v>
      </c>
      <c r="C50" s="62" t="s">
        <v>39</v>
      </c>
      <c r="D50" s="62" t="s">
        <v>40</v>
      </c>
      <c r="E50" s="62" t="s">
        <v>62</v>
      </c>
      <c r="F50" s="62" t="s">
        <v>41</v>
      </c>
      <c r="G50" s="62" t="s">
        <v>42</v>
      </c>
      <c r="H50" s="62" t="s">
        <v>43</v>
      </c>
      <c r="I50" s="62" t="s">
        <v>44</v>
      </c>
      <c r="J50" s="62" t="s">
        <v>45</v>
      </c>
      <c r="K50" s="62" t="s">
        <v>46</v>
      </c>
      <c r="L50" s="62" t="s">
        <v>47</v>
      </c>
      <c r="M50" s="62" t="s">
        <v>61</v>
      </c>
      <c r="N50" s="62" t="s">
        <v>48</v>
      </c>
      <c r="O50" s="62" t="s">
        <v>49</v>
      </c>
      <c r="P50" s="48"/>
    </row>
    <row r="51" spans="1:16" ht="15.75" thickBot="1">
      <c r="A51" s="54" t="s">
        <v>50</v>
      </c>
      <c r="B51" s="55">
        <v>8136</v>
      </c>
      <c r="C51" s="55">
        <v>7136</v>
      </c>
      <c r="D51" s="55">
        <v>6951</v>
      </c>
      <c r="E51" s="55">
        <v>6237</v>
      </c>
      <c r="F51" s="55">
        <v>8190</v>
      </c>
      <c r="G51" s="55">
        <v>8329</v>
      </c>
      <c r="H51" s="55">
        <v>8382</v>
      </c>
      <c r="I51" s="55">
        <v>8472</v>
      </c>
      <c r="J51" s="55">
        <v>8532</v>
      </c>
      <c r="K51" s="55">
        <v>8676</v>
      </c>
      <c r="L51" s="55">
        <v>8692</v>
      </c>
      <c r="M51" s="55">
        <v>9011</v>
      </c>
      <c r="N51" s="55">
        <v>9020</v>
      </c>
      <c r="O51" s="55">
        <v>9407</v>
      </c>
      <c r="P51" s="48"/>
    </row>
    <row r="52" spans="1:16" ht="15.75" thickBot="1">
      <c r="A52" s="54" t="s">
        <v>51</v>
      </c>
      <c r="B52" s="55">
        <v>8136</v>
      </c>
      <c r="C52" s="55">
        <v>8136</v>
      </c>
      <c r="D52" s="55">
        <v>8136</v>
      </c>
      <c r="E52" s="55">
        <v>8136</v>
      </c>
      <c r="F52" s="55">
        <v>11778</v>
      </c>
      <c r="G52" s="55">
        <v>11778</v>
      </c>
      <c r="H52" s="55">
        <v>11778</v>
      </c>
      <c r="I52" s="55">
        <v>11778</v>
      </c>
      <c r="J52" s="55">
        <v>11778</v>
      </c>
      <c r="K52" s="55">
        <v>11778</v>
      </c>
      <c r="L52" s="55">
        <v>11778</v>
      </c>
      <c r="M52" s="55">
        <v>11778</v>
      </c>
      <c r="N52" s="55">
        <v>11778</v>
      </c>
      <c r="O52" s="55">
        <v>11778</v>
      </c>
      <c r="P52" s="48"/>
    </row>
    <row r="53" spans="1:16">
      <c r="M53" s="48"/>
      <c r="N53" s="48"/>
      <c r="O53" s="48"/>
      <c r="P53" s="48"/>
    </row>
  </sheetData>
  <mergeCells count="19">
    <mergeCell ref="A22:P22"/>
    <mergeCell ref="B7:B9"/>
    <mergeCell ref="I7:I20"/>
    <mergeCell ref="J7:J17"/>
    <mergeCell ref="K7:K20"/>
    <mergeCell ref="L7:L20"/>
    <mergeCell ref="M7:M20"/>
    <mergeCell ref="N7:N20"/>
    <mergeCell ref="A7:A17"/>
    <mergeCell ref="D7:D20"/>
    <mergeCell ref="E7:E20"/>
    <mergeCell ref="F7:F20"/>
    <mergeCell ref="G7:G20"/>
    <mergeCell ref="H7:H20"/>
    <mergeCell ref="O7:O20"/>
    <mergeCell ref="P7:P20"/>
    <mergeCell ref="A2:P2"/>
    <mergeCell ref="C21:P21"/>
    <mergeCell ref="A5:A6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2" orientation="landscape" horizontalDpi="4294967294" r:id="rId1"/>
  <headerFooter>
    <oddHeader>&amp;RPříloha č. 1
str. &amp;P</oddHeader>
  </headerFooter>
  <rowBreaks count="1" manualBreakCount="1">
    <brk id="21" max="1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indowProtection="1" view="pageBreakPreview" zoomScaleNormal="100" zoomScaleSheetLayoutView="100" workbookViewId="0"/>
  </sheetViews>
  <sheetFormatPr defaultRowHeight="15"/>
  <cols>
    <col min="1" max="1" width="72.7109375" customWidth="1"/>
    <col min="2" max="2" width="14.42578125" customWidth="1"/>
    <col min="3" max="3" width="16.42578125" customWidth="1"/>
    <col min="4" max="4" width="15.7109375" customWidth="1"/>
    <col min="5" max="5" width="15.5703125" customWidth="1"/>
    <col min="6" max="6" width="17.28515625" customWidth="1"/>
  </cols>
  <sheetData>
    <row r="1" spans="1:14" ht="6" customHeight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27" customHeight="1" thickBot="1">
      <c r="A2" s="415" t="s">
        <v>135</v>
      </c>
      <c r="B2" s="415"/>
      <c r="C2" s="415"/>
      <c r="D2" s="415"/>
      <c r="E2" s="415"/>
      <c r="F2" s="415"/>
      <c r="G2" s="47"/>
      <c r="H2" s="47"/>
      <c r="I2" s="47"/>
      <c r="J2" s="47"/>
      <c r="K2" s="47"/>
      <c r="L2" s="47"/>
      <c r="M2" s="47"/>
      <c r="N2" s="47"/>
    </row>
    <row r="3" spans="1:14" ht="13.5" customHeight="1">
      <c r="A3" s="419" t="s">
        <v>63</v>
      </c>
      <c r="B3" s="421" t="s">
        <v>221</v>
      </c>
      <c r="C3" s="423" t="s">
        <v>222</v>
      </c>
      <c r="D3" s="423" t="s">
        <v>223</v>
      </c>
      <c r="E3" s="425" t="s">
        <v>254</v>
      </c>
      <c r="F3" s="416" t="s">
        <v>225</v>
      </c>
    </row>
    <row r="4" spans="1:14">
      <c r="A4" s="420"/>
      <c r="B4" s="422"/>
      <c r="C4" s="424"/>
      <c r="D4" s="424"/>
      <c r="E4" s="426"/>
      <c r="F4" s="417"/>
    </row>
    <row r="5" spans="1:14" ht="42.75" customHeight="1" thickBot="1">
      <c r="A5" s="420"/>
      <c r="B5" s="422"/>
      <c r="C5" s="424"/>
      <c r="D5" s="424"/>
      <c r="E5" s="426"/>
      <c r="F5" s="418"/>
    </row>
    <row r="6" spans="1:14" s="10" customFormat="1" ht="15.75" customHeight="1">
      <c r="A6" s="375" t="s">
        <v>64</v>
      </c>
      <c r="B6" s="343"/>
      <c r="C6" s="344"/>
      <c r="D6" s="345"/>
      <c r="E6" s="346"/>
      <c r="F6" s="347"/>
    </row>
    <row r="7" spans="1:14" s="10" customFormat="1" ht="15.75" customHeight="1">
      <c r="A7" s="376" t="s">
        <v>88</v>
      </c>
      <c r="B7" s="348">
        <v>3252435</v>
      </c>
      <c r="C7" s="349"/>
      <c r="D7" s="72"/>
      <c r="E7" s="350">
        <v>3252435</v>
      </c>
      <c r="F7" s="351">
        <v>1822219.2660000001</v>
      </c>
    </row>
    <row r="8" spans="1:14" s="10" customFormat="1" ht="15.75" customHeight="1" thickBot="1">
      <c r="A8" s="377" t="s">
        <v>89</v>
      </c>
      <c r="B8" s="352">
        <v>92462933.172999993</v>
      </c>
      <c r="C8" s="353">
        <v>6730910.5667999992</v>
      </c>
      <c r="D8" s="74">
        <v>947.31021999999996</v>
      </c>
      <c r="E8" s="354">
        <v>99194791.050020009</v>
      </c>
      <c r="F8" s="355">
        <v>92958504.769999996</v>
      </c>
    </row>
    <row r="9" spans="1:14" s="10" customFormat="1" ht="15.75" customHeight="1">
      <c r="A9" s="378" t="s">
        <v>65</v>
      </c>
      <c r="B9" s="356"/>
      <c r="C9" s="72"/>
      <c r="D9" s="72"/>
      <c r="E9" s="350"/>
      <c r="F9" s="351"/>
    </row>
    <row r="10" spans="1:14" s="10" customFormat="1" ht="15.75" customHeight="1">
      <c r="A10" s="379" t="s">
        <v>66</v>
      </c>
      <c r="B10" s="356">
        <v>631000</v>
      </c>
      <c r="C10" s="72"/>
      <c r="D10" s="72"/>
      <c r="E10" s="350">
        <v>631000</v>
      </c>
      <c r="F10" s="351">
        <v>895276.89300000004</v>
      </c>
    </row>
    <row r="11" spans="1:14" s="10" customFormat="1" ht="15.75" customHeight="1">
      <c r="A11" s="379" t="s">
        <v>67</v>
      </c>
      <c r="B11" s="356">
        <v>2621435</v>
      </c>
      <c r="C11" s="72"/>
      <c r="D11" s="72"/>
      <c r="E11" s="350">
        <v>2621435</v>
      </c>
      <c r="F11" s="351">
        <v>926942.37199999997</v>
      </c>
    </row>
    <row r="12" spans="1:14" s="10" customFormat="1" ht="15.75" customHeight="1">
      <c r="A12" s="380" t="s">
        <v>68</v>
      </c>
      <c r="B12" s="356">
        <v>2474435</v>
      </c>
      <c r="C12" s="72"/>
      <c r="D12" s="72"/>
      <c r="E12" s="350">
        <v>2474435</v>
      </c>
      <c r="F12" s="351">
        <v>498214.26899999997</v>
      </c>
    </row>
    <row r="13" spans="1:14" s="10" customFormat="1" ht="15.75" customHeight="1" thickBot="1">
      <c r="A13" s="380" t="s">
        <v>69</v>
      </c>
      <c r="B13" s="356">
        <v>147000</v>
      </c>
      <c r="C13" s="72"/>
      <c r="D13" s="72"/>
      <c r="E13" s="350">
        <v>147000</v>
      </c>
      <c r="F13" s="351">
        <v>428728.10399999999</v>
      </c>
    </row>
    <row r="14" spans="1:14" s="10" customFormat="1" ht="15.75" customHeight="1">
      <c r="A14" s="381" t="s">
        <v>70</v>
      </c>
      <c r="B14" s="357"/>
      <c r="C14" s="71"/>
      <c r="D14" s="71"/>
      <c r="E14" s="71"/>
      <c r="F14" s="347"/>
    </row>
    <row r="15" spans="1:14" s="10" customFormat="1" ht="15.75" customHeight="1">
      <c r="A15" s="379" t="s">
        <v>71</v>
      </c>
      <c r="B15" s="348">
        <v>37819499.999910004</v>
      </c>
      <c r="C15" s="72">
        <v>200000</v>
      </c>
      <c r="D15" s="72"/>
      <c r="E15" s="72">
        <v>38019499.999910004</v>
      </c>
      <c r="F15" s="351">
        <v>37891380.920999996</v>
      </c>
    </row>
    <row r="16" spans="1:14" s="10" customFormat="1" ht="15.75" customHeight="1">
      <c r="A16" s="379" t="s">
        <v>72</v>
      </c>
      <c r="B16" s="348">
        <v>8250000</v>
      </c>
      <c r="C16" s="72">
        <v>2372415.8423099997</v>
      </c>
      <c r="D16" s="72"/>
      <c r="E16" s="72">
        <v>10622415.84231</v>
      </c>
      <c r="F16" s="351">
        <v>10569830.639</v>
      </c>
    </row>
    <row r="17" spans="1:6" s="10" customFormat="1" ht="15.75" customHeight="1">
      <c r="A17" s="379" t="s">
        <v>73</v>
      </c>
      <c r="B17" s="348">
        <v>2094000</v>
      </c>
      <c r="C17" s="72"/>
      <c r="D17" s="72"/>
      <c r="E17" s="72">
        <v>2094000</v>
      </c>
      <c r="F17" s="351">
        <v>1940017.0549999999</v>
      </c>
    </row>
    <row r="18" spans="1:6" s="10" customFormat="1" ht="15.75" customHeight="1">
      <c r="A18" s="380" t="s">
        <v>74</v>
      </c>
      <c r="B18" s="348">
        <v>10770200</v>
      </c>
      <c r="C18" s="72"/>
      <c r="D18" s="72"/>
      <c r="E18" s="72">
        <v>10770200</v>
      </c>
      <c r="F18" s="351">
        <v>9674752.1779999994</v>
      </c>
    </row>
    <row r="19" spans="1:6" s="10" customFormat="1" ht="15.75" customHeight="1">
      <c r="A19" s="380" t="s">
        <v>75</v>
      </c>
      <c r="B19" s="348">
        <v>19957000</v>
      </c>
      <c r="C19" s="72"/>
      <c r="D19" s="72"/>
      <c r="E19" s="72">
        <v>19957000</v>
      </c>
      <c r="F19" s="351">
        <v>19588778.197999999</v>
      </c>
    </row>
    <row r="20" spans="1:6" s="10" customFormat="1" ht="15.75" customHeight="1">
      <c r="A20" s="379" t="s">
        <v>76</v>
      </c>
      <c r="B20" s="348">
        <v>4837129</v>
      </c>
      <c r="C20" s="72">
        <v>3143014.8530000001</v>
      </c>
      <c r="D20" s="72"/>
      <c r="E20" s="72">
        <v>7980143.8530000001</v>
      </c>
      <c r="F20" s="351">
        <v>4251089.6610000003</v>
      </c>
    </row>
    <row r="21" spans="1:6" s="10" customFormat="1" ht="15.75" customHeight="1">
      <c r="A21" s="379" t="s">
        <v>77</v>
      </c>
      <c r="B21" s="348">
        <v>500000</v>
      </c>
      <c r="C21" s="72"/>
      <c r="D21" s="72"/>
      <c r="E21" s="72">
        <v>500000</v>
      </c>
      <c r="F21" s="351">
        <v>333207.842</v>
      </c>
    </row>
    <row r="22" spans="1:6" s="10" customFormat="1" ht="15.75" customHeight="1">
      <c r="A22" s="379" t="s">
        <v>78</v>
      </c>
      <c r="B22" s="348">
        <v>3728000</v>
      </c>
      <c r="C22" s="72"/>
      <c r="D22" s="72"/>
      <c r="E22" s="72">
        <v>3728000</v>
      </c>
      <c r="F22" s="351">
        <v>3670238.6830000002</v>
      </c>
    </row>
    <row r="23" spans="1:6" s="10" customFormat="1" ht="15.75" customHeight="1">
      <c r="A23" s="379" t="s">
        <v>79</v>
      </c>
      <c r="B23" s="348">
        <v>4257104.1730000004</v>
      </c>
      <c r="C23" s="72">
        <v>888896.87149000005</v>
      </c>
      <c r="D23" s="72">
        <v>947.31021999999996</v>
      </c>
      <c r="E23" s="72">
        <v>5146948.3547099996</v>
      </c>
      <c r="F23" s="351">
        <v>4748497.5930000003</v>
      </c>
    </row>
    <row r="24" spans="1:6" s="10" customFormat="1" ht="15.75" customHeight="1" thickBot="1">
      <c r="A24" s="382" t="s">
        <v>80</v>
      </c>
      <c r="B24" s="352">
        <v>250000</v>
      </c>
      <c r="C24" s="74">
        <v>126583</v>
      </c>
      <c r="D24" s="74"/>
      <c r="E24" s="74">
        <v>376583</v>
      </c>
      <c r="F24" s="355">
        <v>290712</v>
      </c>
    </row>
    <row r="25" spans="1:6" s="10" customFormat="1" ht="15.75" customHeight="1">
      <c r="A25" s="378" t="s">
        <v>81</v>
      </c>
      <c r="B25" s="356"/>
      <c r="C25" s="72"/>
      <c r="D25" s="72"/>
      <c r="E25" s="350"/>
      <c r="F25" s="351"/>
    </row>
    <row r="26" spans="1:6" s="10" customFormat="1" ht="15.75" customHeight="1">
      <c r="A26" s="379" t="s">
        <v>82</v>
      </c>
      <c r="B26" s="356">
        <v>2405789.3119999999</v>
      </c>
      <c r="C26" s="72">
        <v>205309.99</v>
      </c>
      <c r="D26" s="72"/>
      <c r="E26" s="350">
        <v>2611099.3020000001</v>
      </c>
      <c r="F26" s="351">
        <v>2476455.2409999999</v>
      </c>
    </row>
    <row r="27" spans="1:6" s="10" customFormat="1" ht="15.75" customHeight="1">
      <c r="A27" s="379" t="s">
        <v>83</v>
      </c>
      <c r="B27" s="356">
        <v>1051473.2069999999</v>
      </c>
      <c r="C27" s="72">
        <v>279301.598</v>
      </c>
      <c r="D27" s="72"/>
      <c r="E27" s="350">
        <v>1330774.8049999999</v>
      </c>
      <c r="F27" s="351">
        <v>1253540.5379999999</v>
      </c>
    </row>
    <row r="28" spans="1:6" s="10" customFormat="1" ht="15.75" customHeight="1">
      <c r="A28" s="379" t="s">
        <v>84</v>
      </c>
      <c r="B28" s="356">
        <v>23743.653999999999</v>
      </c>
      <c r="C28" s="72">
        <v>2092.402</v>
      </c>
      <c r="D28" s="72"/>
      <c r="E28" s="350">
        <v>25836.056</v>
      </c>
      <c r="F28" s="351">
        <v>24574.174999999999</v>
      </c>
    </row>
    <row r="29" spans="1:6" s="10" customFormat="1" ht="15.75" customHeight="1">
      <c r="A29" s="379" t="s">
        <v>85</v>
      </c>
      <c r="B29" s="356">
        <v>2402120.3119999999</v>
      </c>
      <c r="C29" s="72">
        <v>181309.99</v>
      </c>
      <c r="D29" s="72"/>
      <c r="E29" s="350">
        <v>2583430.3020000001</v>
      </c>
      <c r="F29" s="351">
        <v>2455837.3139999998</v>
      </c>
    </row>
    <row r="30" spans="1:6" s="10" customFormat="1" ht="15.75" customHeight="1">
      <c r="A30" s="379" t="s">
        <v>86</v>
      </c>
      <c r="B30" s="356">
        <v>3053104.55</v>
      </c>
      <c r="C30" s="72">
        <v>3345923.2560000001</v>
      </c>
      <c r="D30" s="72"/>
      <c r="E30" s="350">
        <v>6399027.8059999999</v>
      </c>
      <c r="F30" s="351">
        <v>3851642.4279999998</v>
      </c>
    </row>
    <row r="31" spans="1:6" s="10" customFormat="1" ht="15.75" customHeight="1" thickBot="1">
      <c r="A31" s="382" t="s">
        <v>87</v>
      </c>
      <c r="B31" s="358">
        <v>491836</v>
      </c>
      <c r="C31" s="74">
        <v>140463.03449000002</v>
      </c>
      <c r="D31" s="74"/>
      <c r="E31" s="354">
        <v>632299.03448999999</v>
      </c>
      <c r="F31" s="355">
        <v>507580.61200000002</v>
      </c>
    </row>
    <row r="34" spans="1:1">
      <c r="A34" s="372"/>
    </row>
  </sheetData>
  <mergeCells count="7">
    <mergeCell ref="A2:F2"/>
    <mergeCell ref="F3:F5"/>
    <mergeCell ref="A3:A5"/>
    <mergeCell ref="B3:B5"/>
    <mergeCell ref="C3:C5"/>
    <mergeCell ref="D3:D5"/>
    <mergeCell ref="E3:E5"/>
  </mergeCells>
  <printOptions horizontalCentered="1"/>
  <pageMargins left="0.23622047244094491" right="0.23622047244094491" top="0.74803149606299213" bottom="0" header="0.31496062992125984" footer="0.31496062992125984"/>
  <pageSetup paperSize="9" scale="95" orientation="landscape" horizontalDpi="4294967294" verticalDpi="0" r:id="rId1"/>
  <headerFooter>
    <oddHeader xml:space="preserve">&amp;RPříloha č. 2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windowProtection="1" view="pageBreakPreview" zoomScale="90" zoomScaleNormal="100" zoomScaleSheetLayoutView="90" workbookViewId="0">
      <selection sqref="A1:N1"/>
    </sheetView>
  </sheetViews>
  <sheetFormatPr defaultRowHeight="12.75"/>
  <cols>
    <col min="1" max="1" width="20" style="10" customWidth="1"/>
    <col min="2" max="2" width="6.140625" style="10" bestFit="1" customWidth="1"/>
    <col min="3" max="14" width="5.85546875" style="10" customWidth="1"/>
    <col min="15" max="16384" width="9.140625" style="10"/>
  </cols>
  <sheetData>
    <row r="1" spans="1:14" ht="30" customHeight="1">
      <c r="A1" s="436" t="s">
        <v>19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</row>
    <row r="2" spans="1:14" ht="1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" customHeight="1" thickBot="1">
      <c r="A3" s="437" t="s">
        <v>253</v>
      </c>
      <c r="B3" s="1">
        <v>2012</v>
      </c>
      <c r="C3" s="439">
        <v>2013</v>
      </c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1"/>
    </row>
    <row r="4" spans="1:14" ht="15" customHeight="1" thickBot="1">
      <c r="A4" s="438"/>
      <c r="B4" s="11">
        <v>12</v>
      </c>
      <c r="C4" s="12">
        <v>1</v>
      </c>
      <c r="D4" s="12">
        <v>2</v>
      </c>
      <c r="E4" s="12">
        <v>3</v>
      </c>
      <c r="F4" s="12">
        <v>4</v>
      </c>
      <c r="G4" s="12">
        <v>5</v>
      </c>
      <c r="H4" s="12">
        <v>6</v>
      </c>
      <c r="I4" s="12">
        <v>7</v>
      </c>
      <c r="J4" s="12">
        <v>8</v>
      </c>
      <c r="K4" s="12">
        <v>9</v>
      </c>
      <c r="L4" s="12">
        <v>10</v>
      </c>
      <c r="M4" s="12">
        <v>11</v>
      </c>
      <c r="N4" s="327">
        <v>12</v>
      </c>
    </row>
    <row r="5" spans="1:14" ht="15" customHeight="1">
      <c r="A5" s="294" t="s">
        <v>1</v>
      </c>
      <c r="B5" s="286">
        <v>4.1593745533946693</v>
      </c>
      <c r="C5" s="287">
        <v>4.4014086577185152</v>
      </c>
      <c r="D5" s="287">
        <v>4.5550328680944041</v>
      </c>
      <c r="E5" s="287">
        <v>4.6422208625126107</v>
      </c>
      <c r="F5" s="287">
        <v>4.653502925058981</v>
      </c>
      <c r="G5" s="287">
        <v>4.6441744209994198</v>
      </c>
      <c r="H5" s="287">
        <v>4.7377847493737271</v>
      </c>
      <c r="I5" s="287">
        <v>4.9571412003275475</v>
      </c>
      <c r="J5" s="287">
        <v>5.0223546595456856</v>
      </c>
      <c r="K5" s="287">
        <v>5.0820364267536089</v>
      </c>
      <c r="L5" s="287">
        <v>5.1166912157364433</v>
      </c>
      <c r="M5" s="287">
        <v>5.1003916059603043</v>
      </c>
      <c r="N5" s="328">
        <v>5.1373714511346851</v>
      </c>
    </row>
    <row r="6" spans="1:14" ht="15" customHeight="1">
      <c r="A6" s="296" t="s">
        <v>2</v>
      </c>
      <c r="B6" s="75">
        <v>6.1279953678433579</v>
      </c>
      <c r="C6" s="287">
        <v>6.5944633116271367</v>
      </c>
      <c r="D6" s="287">
        <v>6.701034484344742</v>
      </c>
      <c r="E6" s="287">
        <v>6.604692149729642</v>
      </c>
      <c r="F6" s="287">
        <v>6.3967408905732421</v>
      </c>
      <c r="G6" s="287">
        <v>6.2775470949921832</v>
      </c>
      <c r="H6" s="287">
        <v>6.1942948843613088</v>
      </c>
      <c r="I6" s="287">
        <v>6.4012951256078034</v>
      </c>
      <c r="J6" s="287">
        <v>6.4363430268294035</v>
      </c>
      <c r="K6" s="287">
        <v>6.5237748175927601</v>
      </c>
      <c r="L6" s="287">
        <v>6.5127263185515609</v>
      </c>
      <c r="M6" s="287">
        <v>6.5877667010950507</v>
      </c>
      <c r="N6" s="328">
        <v>6.8996480954416084</v>
      </c>
    </row>
    <row r="7" spans="1:14" ht="15" customHeight="1">
      <c r="A7" s="296" t="s">
        <v>3</v>
      </c>
      <c r="B7" s="75">
        <v>6.3693302005746455</v>
      </c>
      <c r="C7" s="287">
        <v>7.1895681047801325</v>
      </c>
      <c r="D7" s="287">
        <v>7.2914478801461469</v>
      </c>
      <c r="E7" s="287">
        <v>7.01916059237087</v>
      </c>
      <c r="F7" s="287">
        <v>6.4994717849968451</v>
      </c>
      <c r="G7" s="287">
        <v>6.1312693813462706</v>
      </c>
      <c r="H7" s="287">
        <v>5.9345450506116437</v>
      </c>
      <c r="I7" s="287">
        <v>6.0886463549652801</v>
      </c>
      <c r="J7" s="287">
        <v>6.0500481008843607</v>
      </c>
      <c r="K7" s="287">
        <v>6.0889940608760202</v>
      </c>
      <c r="L7" s="287">
        <v>6.1673384849723218</v>
      </c>
      <c r="M7" s="287">
        <v>6.4176454457143652</v>
      </c>
      <c r="N7" s="328">
        <v>7.1048915913198618</v>
      </c>
    </row>
    <row r="8" spans="1:14" ht="15" customHeight="1">
      <c r="A8" s="296" t="s">
        <v>4</v>
      </c>
      <c r="B8" s="75">
        <v>5.9394125630585641</v>
      </c>
      <c r="C8" s="287">
        <v>6.6157682321791214</v>
      </c>
      <c r="D8" s="287">
        <v>6.681282938076416</v>
      </c>
      <c r="E8" s="287">
        <v>6.548457089614665</v>
      </c>
      <c r="F8" s="287">
        <v>6.2155633223684212</v>
      </c>
      <c r="G8" s="287">
        <v>6.0671031895995453</v>
      </c>
      <c r="H8" s="287">
        <v>5.8727439237718917</v>
      </c>
      <c r="I8" s="287">
        <v>6.027886764084978</v>
      </c>
      <c r="J8" s="287">
        <v>6.0715748686729203</v>
      </c>
      <c r="K8" s="287">
        <v>6.1030188971100054</v>
      </c>
      <c r="L8" s="287">
        <v>6.0200772439841792</v>
      </c>
      <c r="M8" s="287">
        <v>6.0348878641252988</v>
      </c>
      <c r="N8" s="328">
        <v>6.4473154258450291</v>
      </c>
    </row>
    <row r="9" spans="1:14" ht="15" customHeight="1">
      <c r="A9" s="296" t="s">
        <v>5</v>
      </c>
      <c r="B9" s="75">
        <v>8.4959494452759365</v>
      </c>
      <c r="C9" s="287">
        <v>9.1986927169064145</v>
      </c>
      <c r="D9" s="287">
        <v>9.3093451650340757</v>
      </c>
      <c r="E9" s="287">
        <v>9.2479679664337269</v>
      </c>
      <c r="F9" s="287">
        <v>9.0534087021054095</v>
      </c>
      <c r="G9" s="287">
        <v>8.80661169754468</v>
      </c>
      <c r="H9" s="287">
        <v>8.7183588518129511</v>
      </c>
      <c r="I9" s="287">
        <v>8.761623644711964</v>
      </c>
      <c r="J9" s="287">
        <v>8.7973580405467384</v>
      </c>
      <c r="K9" s="287">
        <v>8.8782246450353277</v>
      </c>
      <c r="L9" s="287">
        <v>8.8850292216588613</v>
      </c>
      <c r="M9" s="287">
        <v>8.9918440884170554</v>
      </c>
      <c r="N9" s="328">
        <v>9.3285051158043117</v>
      </c>
    </row>
    <row r="10" spans="1:14" ht="15" customHeight="1">
      <c r="A10" s="296" t="s">
        <v>6</v>
      </c>
      <c r="B10" s="75">
        <v>10.461399017674509</v>
      </c>
      <c r="C10" s="287">
        <v>11.173529794088612</v>
      </c>
      <c r="D10" s="287">
        <v>11.32910936079443</v>
      </c>
      <c r="E10" s="287">
        <v>11.37613483035233</v>
      </c>
      <c r="F10" s="287">
        <v>11.236368135461406</v>
      </c>
      <c r="G10" s="287">
        <v>11.00660608438398</v>
      </c>
      <c r="H10" s="287">
        <v>10.875890846633753</v>
      </c>
      <c r="I10" s="287">
        <v>10.95984530277166</v>
      </c>
      <c r="J10" s="287">
        <v>10.962048787578507</v>
      </c>
      <c r="K10" s="287">
        <v>11.099814041961219</v>
      </c>
      <c r="L10" s="287">
        <v>11.136690647482014</v>
      </c>
      <c r="M10" s="287">
        <v>11.189513798616137</v>
      </c>
      <c r="N10" s="328">
        <v>11.466511219971336</v>
      </c>
    </row>
    <row r="11" spans="1:14" ht="15" customHeight="1">
      <c r="A11" s="296" t="s">
        <v>7</v>
      </c>
      <c r="B11" s="75">
        <v>7.7493608688858666</v>
      </c>
      <c r="C11" s="287">
        <v>8.2854177581851367</v>
      </c>
      <c r="D11" s="287">
        <v>8.4031816769615713</v>
      </c>
      <c r="E11" s="287">
        <v>8.4369983948635632</v>
      </c>
      <c r="F11" s="287">
        <v>8.3035382187268585</v>
      </c>
      <c r="G11" s="287">
        <v>8.0565527366335843</v>
      </c>
      <c r="H11" s="287">
        <v>7.8834986631599078</v>
      </c>
      <c r="I11" s="287">
        <v>8.0839489590329077</v>
      </c>
      <c r="J11" s="287">
        <v>8.0602984673299272</v>
      </c>
      <c r="K11" s="287">
        <v>8.1128724062760718</v>
      </c>
      <c r="L11" s="287">
        <v>8.0167696529894101</v>
      </c>
      <c r="M11" s="287">
        <v>8.0952814321202382</v>
      </c>
      <c r="N11" s="328">
        <v>8.4589269925689958</v>
      </c>
    </row>
    <row r="12" spans="1:14" ht="15" customHeight="1">
      <c r="A12" s="296" t="s">
        <v>8</v>
      </c>
      <c r="B12" s="75">
        <v>6.5487945995494279</v>
      </c>
      <c r="C12" s="287">
        <v>7.1343089745034591</v>
      </c>
      <c r="D12" s="287">
        <v>7.2491639918883717</v>
      </c>
      <c r="E12" s="287">
        <v>7.2042278724211508</v>
      </c>
      <c r="F12" s="287">
        <v>6.8701569720728823</v>
      </c>
      <c r="G12" s="287">
        <v>6.5811428987327778</v>
      </c>
      <c r="H12" s="287">
        <v>6.4436236884916411</v>
      </c>
      <c r="I12" s="287">
        <v>6.6281393464758311</v>
      </c>
      <c r="J12" s="287">
        <v>6.6175079333329725</v>
      </c>
      <c r="K12" s="287">
        <v>6.6777769060328058</v>
      </c>
      <c r="L12" s="287">
        <v>6.6972494455291649</v>
      </c>
      <c r="M12" s="287">
        <v>6.8023615131899948</v>
      </c>
      <c r="N12" s="328">
        <v>7.314755228995093</v>
      </c>
    </row>
    <row r="13" spans="1:14" ht="15" customHeight="1">
      <c r="A13" s="296" t="s">
        <v>9</v>
      </c>
      <c r="B13" s="75">
        <v>7.0272556684466165</v>
      </c>
      <c r="C13" s="287">
        <v>7.7193182465940824</v>
      </c>
      <c r="D13" s="287">
        <v>7.8454249046528286</v>
      </c>
      <c r="E13" s="287">
        <v>7.6795953841367517</v>
      </c>
      <c r="F13" s="287">
        <v>7.1911505840934549</v>
      </c>
      <c r="G13" s="287">
        <v>6.7720316094828457</v>
      </c>
      <c r="H13" s="287">
        <v>6.5158205403921396</v>
      </c>
      <c r="I13" s="287">
        <v>6.6520522227882299</v>
      </c>
      <c r="J13" s="287">
        <v>6.6498463547558426</v>
      </c>
      <c r="K13" s="287">
        <v>6.5856629078247906</v>
      </c>
      <c r="L13" s="287">
        <v>6.5943425444784749</v>
      </c>
      <c r="M13" s="287">
        <v>6.7435012942884853</v>
      </c>
      <c r="N13" s="328">
        <v>7.4496650077394273</v>
      </c>
    </row>
    <row r="14" spans="1:14" ht="15" customHeight="1">
      <c r="A14" s="296" t="s">
        <v>10</v>
      </c>
      <c r="B14" s="75">
        <v>7.6319808714255473</v>
      </c>
      <c r="C14" s="287">
        <v>8.2938102893890662</v>
      </c>
      <c r="D14" s="287">
        <v>8.3047935365979786</v>
      </c>
      <c r="E14" s="287">
        <v>8.1351181809287567</v>
      </c>
      <c r="F14" s="287">
        <v>7.4358471408132178</v>
      </c>
      <c r="G14" s="287">
        <v>6.9904502675770432</v>
      </c>
      <c r="H14" s="287">
        <v>6.8263590539639862</v>
      </c>
      <c r="I14" s="287">
        <v>7.0650196635539926</v>
      </c>
      <c r="J14" s="287">
        <v>7.0825483419826867</v>
      </c>
      <c r="K14" s="287">
        <v>6.8989347552018883</v>
      </c>
      <c r="L14" s="287">
        <v>6.8865732367588723</v>
      </c>
      <c r="M14" s="287">
        <v>7.1145398049930346</v>
      </c>
      <c r="N14" s="328">
        <v>8.0517732122080794</v>
      </c>
    </row>
    <row r="15" spans="1:14" ht="15" customHeight="1">
      <c r="A15" s="296" t="s">
        <v>11</v>
      </c>
      <c r="B15" s="75">
        <v>8.1468393696558401</v>
      </c>
      <c r="C15" s="287">
        <v>8.7112737094595953</v>
      </c>
      <c r="D15" s="287">
        <v>8.793611524072162</v>
      </c>
      <c r="E15" s="287">
        <v>8.5755995355750283</v>
      </c>
      <c r="F15" s="287">
        <v>8.1653987606428533</v>
      </c>
      <c r="G15" s="287">
        <v>7.9028098515514467</v>
      </c>
      <c r="H15" s="287">
        <v>7.7858110876485238</v>
      </c>
      <c r="I15" s="287">
        <v>7.9719058667383287</v>
      </c>
      <c r="J15" s="287">
        <v>8.017105110322154</v>
      </c>
      <c r="K15" s="287">
        <v>8.0902223721464388</v>
      </c>
      <c r="L15" s="287">
        <v>8.036828509980289</v>
      </c>
      <c r="M15" s="287">
        <v>8.3054326067756374</v>
      </c>
      <c r="N15" s="328">
        <v>8.9360198755498832</v>
      </c>
    </row>
    <row r="16" spans="1:14" ht="15" customHeight="1">
      <c r="A16" s="296" t="s">
        <v>12</v>
      </c>
      <c r="B16" s="75">
        <v>8.9299028016009157</v>
      </c>
      <c r="C16" s="287">
        <v>9.8012694505171503</v>
      </c>
      <c r="D16" s="287">
        <v>9.9554074244339734</v>
      </c>
      <c r="E16" s="287">
        <v>9.7974644509954167</v>
      </c>
      <c r="F16" s="287">
        <v>9.2313690748097788</v>
      </c>
      <c r="G16" s="287">
        <v>8.791193575186929</v>
      </c>
      <c r="H16" s="287">
        <v>8.531106722562912</v>
      </c>
      <c r="I16" s="287">
        <v>8.6793578278601338</v>
      </c>
      <c r="J16" s="287">
        <v>8.6919093042307107</v>
      </c>
      <c r="K16" s="287">
        <v>8.801130309908741</v>
      </c>
      <c r="L16" s="287">
        <v>8.806523110022999</v>
      </c>
      <c r="M16" s="287">
        <v>9.0025573073549268</v>
      </c>
      <c r="N16" s="328">
        <v>9.7858708716038887</v>
      </c>
    </row>
    <row r="17" spans="1:14" ht="15" customHeight="1">
      <c r="A17" s="296" t="s">
        <v>13</v>
      </c>
      <c r="B17" s="75">
        <v>7.81761056157948</v>
      </c>
      <c r="C17" s="287">
        <v>8.5281751461624573</v>
      </c>
      <c r="D17" s="287">
        <v>8.6497186395099845</v>
      </c>
      <c r="E17" s="287">
        <v>8.57236195691749</v>
      </c>
      <c r="F17" s="287">
        <v>8.153032454158252</v>
      </c>
      <c r="G17" s="287">
        <v>7.740159468737577</v>
      </c>
      <c r="H17" s="287">
        <v>7.48102032339267</v>
      </c>
      <c r="I17" s="287">
        <v>7.5658875122408142</v>
      </c>
      <c r="J17" s="287">
        <v>7.5962249489265163</v>
      </c>
      <c r="K17" s="287">
        <v>7.6184909030697749</v>
      </c>
      <c r="L17" s="287">
        <v>7.5625251104861384</v>
      </c>
      <c r="M17" s="287">
        <v>7.6688959092017202</v>
      </c>
      <c r="N17" s="328">
        <v>8.3391431066724717</v>
      </c>
    </row>
    <row r="18" spans="1:14" ht="15" customHeight="1" thickBot="1">
      <c r="A18" s="297" t="s">
        <v>14</v>
      </c>
      <c r="B18" s="77">
        <v>9.1688159533617508</v>
      </c>
      <c r="C18" s="288">
        <v>9.808394967405567</v>
      </c>
      <c r="D18" s="288">
        <v>9.9925422624793203</v>
      </c>
      <c r="E18" s="288">
        <v>10.008173751965071</v>
      </c>
      <c r="F18" s="288">
        <v>9.7690298494178567</v>
      </c>
      <c r="G18" s="288">
        <v>9.5598044102637143</v>
      </c>
      <c r="H18" s="288">
        <v>9.4804278410278826</v>
      </c>
      <c r="I18" s="288">
        <v>9.6546491910262553</v>
      </c>
      <c r="J18" s="288">
        <v>9.6788131931441743</v>
      </c>
      <c r="K18" s="288">
        <v>9.8223966562053935</v>
      </c>
      <c r="L18" s="288">
        <v>9.7548815557047792</v>
      </c>
      <c r="M18" s="288">
        <v>9.9266681153156426</v>
      </c>
      <c r="N18" s="329">
        <v>10.471288133321845</v>
      </c>
    </row>
    <row r="19" spans="1:14" ht="18" customHeight="1" thickBot="1">
      <c r="A19" s="285" t="s">
        <v>15</v>
      </c>
      <c r="B19" s="5">
        <v>7.3665213987597111</v>
      </c>
      <c r="C19" s="7">
        <v>7.9645779597991098</v>
      </c>
      <c r="D19" s="7">
        <v>8.0857485049325319</v>
      </c>
      <c r="E19" s="7">
        <v>8.0058039375651227</v>
      </c>
      <c r="F19" s="7">
        <v>7.6996975319213314</v>
      </c>
      <c r="G19" s="7">
        <v>7.4577839553760974</v>
      </c>
      <c r="H19" s="7">
        <v>7.3358398034760501</v>
      </c>
      <c r="I19" s="7">
        <v>7.5036953685273726</v>
      </c>
      <c r="J19" s="7">
        <v>7.5262750787216923</v>
      </c>
      <c r="K19" s="7">
        <v>7.5872144880886001</v>
      </c>
      <c r="L19" s="8">
        <v>7.5732540122190803</v>
      </c>
      <c r="M19" s="8">
        <v>7.6982586776148967</v>
      </c>
      <c r="N19" s="9">
        <v>8.1747455957675133</v>
      </c>
    </row>
    <row r="20" spans="1:14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ht="30" customHeight="1">
      <c r="A23" s="427" t="s">
        <v>16</v>
      </c>
      <c r="B23" s="427"/>
      <c r="C23" s="427"/>
      <c r="D23" s="427"/>
      <c r="E23" s="427"/>
      <c r="F23" s="427"/>
      <c r="G23" s="427"/>
      <c r="H23" s="427"/>
      <c r="I23" s="427"/>
      <c r="J23" s="427"/>
      <c r="K23" s="427"/>
      <c r="L23" s="427"/>
      <c r="M23" s="427"/>
      <c r="N23" s="427"/>
    </row>
    <row r="24" spans="1:14" ht="13.5" thickBot="1">
      <c r="A24" s="14"/>
      <c r="B24" s="14"/>
      <c r="C24" s="15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6"/>
    </row>
    <row r="25" spans="1:14" ht="15" customHeight="1" thickBot="1">
      <c r="A25" s="406" t="s">
        <v>253</v>
      </c>
      <c r="B25" s="26">
        <v>2012</v>
      </c>
      <c r="C25" s="428">
        <v>2013</v>
      </c>
      <c r="D25" s="429"/>
      <c r="E25" s="429"/>
      <c r="F25" s="429"/>
      <c r="G25" s="429"/>
      <c r="H25" s="429"/>
      <c r="I25" s="429"/>
      <c r="J25" s="429"/>
      <c r="K25" s="429"/>
      <c r="L25" s="429"/>
      <c r="M25" s="429"/>
      <c r="N25" s="430"/>
    </row>
    <row r="26" spans="1:14" ht="15" customHeight="1" thickBot="1">
      <c r="A26" s="407"/>
      <c r="B26" s="299">
        <v>12</v>
      </c>
      <c r="C26" s="28">
        <v>1</v>
      </c>
      <c r="D26" s="29">
        <v>2</v>
      </c>
      <c r="E26" s="29">
        <v>3</v>
      </c>
      <c r="F26" s="29">
        <v>4</v>
      </c>
      <c r="G26" s="29">
        <v>5</v>
      </c>
      <c r="H26" s="29">
        <v>6</v>
      </c>
      <c r="I26" s="29">
        <v>7</v>
      </c>
      <c r="J26" s="29">
        <v>8</v>
      </c>
      <c r="K26" s="29">
        <v>9</v>
      </c>
      <c r="L26" s="29">
        <v>10</v>
      </c>
      <c r="M26" s="29">
        <v>11</v>
      </c>
      <c r="N26" s="326">
        <v>12</v>
      </c>
    </row>
    <row r="27" spans="1:14" ht="15" customHeight="1">
      <c r="A27" s="294" t="s">
        <v>1</v>
      </c>
      <c r="B27" s="300">
        <v>36.771000000000001</v>
      </c>
      <c r="C27" s="31">
        <v>38.771000000000001</v>
      </c>
      <c r="D27" s="32">
        <v>39.948999999999998</v>
      </c>
      <c r="E27" s="32">
        <v>40.762</v>
      </c>
      <c r="F27" s="32">
        <v>40.927999999999997</v>
      </c>
      <c r="G27" s="32">
        <v>40.893000000000001</v>
      </c>
      <c r="H27" s="32">
        <v>41.69</v>
      </c>
      <c r="I27" s="32">
        <v>43.529000000000003</v>
      </c>
      <c r="J27" s="32">
        <v>44.031999999999996</v>
      </c>
      <c r="K27" s="32">
        <v>44.508000000000003</v>
      </c>
      <c r="L27" s="32">
        <v>44.784999999999997</v>
      </c>
      <c r="M27" s="32">
        <v>44.664000000000001</v>
      </c>
      <c r="N27" s="295">
        <v>44.921999999999997</v>
      </c>
    </row>
    <row r="28" spans="1:14" ht="15" customHeight="1">
      <c r="A28" s="296" t="s">
        <v>2</v>
      </c>
      <c r="B28" s="300">
        <v>54.451000000000001</v>
      </c>
      <c r="C28" s="31">
        <v>58.247</v>
      </c>
      <c r="D28" s="32">
        <v>59.134999999999998</v>
      </c>
      <c r="E28" s="32">
        <v>58.744</v>
      </c>
      <c r="F28" s="32">
        <v>57.161999999999999</v>
      </c>
      <c r="G28" s="32">
        <v>55.975000000000001</v>
      </c>
      <c r="H28" s="32">
        <v>55.399000000000001</v>
      </c>
      <c r="I28" s="32">
        <v>57.19</v>
      </c>
      <c r="J28" s="32">
        <v>57.377000000000002</v>
      </c>
      <c r="K28" s="32">
        <v>58.281999999999996</v>
      </c>
      <c r="L28" s="32">
        <v>58.366999999999997</v>
      </c>
      <c r="M28" s="32">
        <v>58.911999999999999</v>
      </c>
      <c r="N28" s="295">
        <v>61.680999999999997</v>
      </c>
    </row>
    <row r="29" spans="1:14" ht="15" customHeight="1">
      <c r="A29" s="296" t="s">
        <v>3</v>
      </c>
      <c r="B29" s="300">
        <v>28.766999999999999</v>
      </c>
      <c r="C29" s="31">
        <v>32.225000000000001</v>
      </c>
      <c r="D29" s="32">
        <v>32.661999999999999</v>
      </c>
      <c r="E29" s="32">
        <v>31.434999999999999</v>
      </c>
      <c r="F29" s="32">
        <v>29.100999999999999</v>
      </c>
      <c r="G29" s="32">
        <v>27.497</v>
      </c>
      <c r="H29" s="32">
        <v>26.748999999999999</v>
      </c>
      <c r="I29" s="32">
        <v>27.346</v>
      </c>
      <c r="J29" s="32">
        <v>27.111999999999998</v>
      </c>
      <c r="K29" s="32">
        <v>27.385999999999999</v>
      </c>
      <c r="L29" s="32">
        <v>27.731999999999999</v>
      </c>
      <c r="M29" s="32">
        <v>28.771000000000001</v>
      </c>
      <c r="N29" s="295">
        <v>31.550999999999998</v>
      </c>
    </row>
    <row r="30" spans="1:14" ht="15" customHeight="1">
      <c r="A30" s="296" t="s">
        <v>4</v>
      </c>
      <c r="B30" s="300">
        <v>23.724</v>
      </c>
      <c r="C30" s="31">
        <v>26.271000000000001</v>
      </c>
      <c r="D30" s="32">
        <v>26.530999999999999</v>
      </c>
      <c r="E30" s="32">
        <v>25.992000000000001</v>
      </c>
      <c r="F30" s="32">
        <v>24.724</v>
      </c>
      <c r="G30" s="32">
        <v>24.138000000000002</v>
      </c>
      <c r="H30" s="32">
        <v>23.58</v>
      </c>
      <c r="I30" s="32">
        <v>24.010999999999999</v>
      </c>
      <c r="J30" s="32">
        <v>24.202999999999999</v>
      </c>
      <c r="K30" s="32">
        <v>24.451000000000001</v>
      </c>
      <c r="L30" s="32">
        <v>24.181999999999999</v>
      </c>
      <c r="M30" s="32">
        <v>24.295999999999999</v>
      </c>
      <c r="N30" s="295">
        <v>25.709</v>
      </c>
    </row>
    <row r="31" spans="1:14" ht="15" customHeight="1">
      <c r="A31" s="296" t="s">
        <v>5</v>
      </c>
      <c r="B31" s="300">
        <v>18.411000000000001</v>
      </c>
      <c r="C31" s="31">
        <v>19.663</v>
      </c>
      <c r="D31" s="32">
        <v>19.864999999999998</v>
      </c>
      <c r="E31" s="32">
        <v>19.664999999999999</v>
      </c>
      <c r="F31" s="32">
        <v>19.154</v>
      </c>
      <c r="G31" s="32">
        <v>18.645</v>
      </c>
      <c r="H31" s="32">
        <v>18.513999999999999</v>
      </c>
      <c r="I31" s="32">
        <v>18.541</v>
      </c>
      <c r="J31" s="32">
        <v>18.599</v>
      </c>
      <c r="K31" s="32">
        <v>18.808</v>
      </c>
      <c r="L31" s="32">
        <v>18.817</v>
      </c>
      <c r="M31" s="32">
        <v>19.05</v>
      </c>
      <c r="N31" s="295">
        <v>19.600000000000001</v>
      </c>
    </row>
    <row r="32" spans="1:14" ht="15" customHeight="1">
      <c r="A32" s="296" t="s">
        <v>6</v>
      </c>
      <c r="B32" s="300">
        <v>61.588999999999999</v>
      </c>
      <c r="C32" s="31">
        <v>65.262</v>
      </c>
      <c r="D32" s="32">
        <v>66.012</v>
      </c>
      <c r="E32" s="32">
        <v>66.105999999999995</v>
      </c>
      <c r="F32" s="32">
        <v>65.102999999999994</v>
      </c>
      <c r="G32" s="32">
        <v>63.779000000000003</v>
      </c>
      <c r="H32" s="32">
        <v>63.037999999999997</v>
      </c>
      <c r="I32" s="32">
        <v>63.392000000000003</v>
      </c>
      <c r="J32" s="32">
        <v>63.225999999999999</v>
      </c>
      <c r="K32" s="32">
        <v>64.019000000000005</v>
      </c>
      <c r="L32" s="32">
        <v>64.242000000000004</v>
      </c>
      <c r="M32" s="32">
        <v>64.494</v>
      </c>
      <c r="N32" s="295">
        <v>65.819999999999993</v>
      </c>
    </row>
    <row r="33" spans="1:14" ht="15" customHeight="1">
      <c r="A33" s="296" t="s">
        <v>7</v>
      </c>
      <c r="B33" s="300">
        <v>24.184999999999999</v>
      </c>
      <c r="C33" s="31">
        <v>25.716000000000001</v>
      </c>
      <c r="D33" s="32">
        <v>26.027999999999999</v>
      </c>
      <c r="E33" s="32">
        <v>26.087</v>
      </c>
      <c r="F33" s="32">
        <v>25.6</v>
      </c>
      <c r="G33" s="32">
        <v>24.832999999999998</v>
      </c>
      <c r="H33" s="32">
        <v>24.39</v>
      </c>
      <c r="I33" s="32">
        <v>24.914999999999999</v>
      </c>
      <c r="J33" s="32">
        <v>24.751999999999999</v>
      </c>
      <c r="K33" s="32">
        <v>24.905000000000001</v>
      </c>
      <c r="L33" s="32">
        <v>24.733000000000001</v>
      </c>
      <c r="M33" s="32">
        <v>25.024000000000001</v>
      </c>
      <c r="N33" s="295">
        <v>25.908999999999999</v>
      </c>
    </row>
    <row r="34" spans="1:14" ht="15" customHeight="1">
      <c r="A34" s="296" t="s">
        <v>8</v>
      </c>
      <c r="B34" s="300">
        <v>25.21</v>
      </c>
      <c r="C34" s="31">
        <v>27.3</v>
      </c>
      <c r="D34" s="32">
        <v>27.696999999999999</v>
      </c>
      <c r="E34" s="32">
        <v>27.48</v>
      </c>
      <c r="F34" s="32">
        <v>26.164000000000001</v>
      </c>
      <c r="G34" s="32">
        <v>25.076000000000001</v>
      </c>
      <c r="H34" s="32">
        <v>24.597999999999999</v>
      </c>
      <c r="I34" s="32">
        <v>25.221</v>
      </c>
      <c r="J34" s="32">
        <v>25.135999999999999</v>
      </c>
      <c r="K34" s="32">
        <v>25.431999999999999</v>
      </c>
      <c r="L34" s="32">
        <v>25.515000000000001</v>
      </c>
      <c r="M34" s="32">
        <v>25.927</v>
      </c>
      <c r="N34" s="295">
        <v>27.678000000000001</v>
      </c>
    </row>
    <row r="35" spans="1:14" ht="15" customHeight="1">
      <c r="A35" s="296" t="s">
        <v>9</v>
      </c>
      <c r="B35" s="300">
        <v>25.263999999999999</v>
      </c>
      <c r="C35" s="31">
        <v>27.582999999999998</v>
      </c>
      <c r="D35" s="32">
        <v>27.978000000000002</v>
      </c>
      <c r="E35" s="32">
        <v>27.379000000000001</v>
      </c>
      <c r="F35" s="32">
        <v>25.614000000000001</v>
      </c>
      <c r="G35" s="32">
        <v>24.132999999999999</v>
      </c>
      <c r="H35" s="32">
        <v>23.312000000000001</v>
      </c>
      <c r="I35" s="32">
        <v>23.733000000000001</v>
      </c>
      <c r="J35" s="32">
        <v>23.673999999999999</v>
      </c>
      <c r="K35" s="32">
        <v>23.51</v>
      </c>
      <c r="L35" s="32">
        <v>23.562000000000001</v>
      </c>
      <c r="M35" s="32">
        <v>24.041</v>
      </c>
      <c r="N35" s="295">
        <v>26.370999999999999</v>
      </c>
    </row>
    <row r="36" spans="1:14" ht="15" customHeight="1">
      <c r="A36" s="296" t="s">
        <v>10</v>
      </c>
      <c r="B36" s="300">
        <v>26.963000000000001</v>
      </c>
      <c r="C36" s="31">
        <v>29.175999999999998</v>
      </c>
      <c r="D36" s="32">
        <v>29.186</v>
      </c>
      <c r="E36" s="32">
        <v>28.558</v>
      </c>
      <c r="F36" s="32">
        <v>26.030999999999999</v>
      </c>
      <c r="G36" s="32">
        <v>24.507000000000001</v>
      </c>
      <c r="H36" s="32">
        <v>24.189</v>
      </c>
      <c r="I36" s="32">
        <v>24.863</v>
      </c>
      <c r="J36" s="32">
        <v>24.87</v>
      </c>
      <c r="K36" s="32">
        <v>24.5</v>
      </c>
      <c r="L36" s="32">
        <v>24.469000000000001</v>
      </c>
      <c r="M36" s="32">
        <v>25.24</v>
      </c>
      <c r="N36" s="295">
        <v>28.303999999999998</v>
      </c>
    </row>
    <row r="37" spans="1:14" ht="15" customHeight="1">
      <c r="A37" s="296" t="s">
        <v>11</v>
      </c>
      <c r="B37" s="300">
        <v>66.435000000000002</v>
      </c>
      <c r="C37" s="31">
        <v>70.686999999999998</v>
      </c>
      <c r="D37" s="32">
        <v>71.215000000000003</v>
      </c>
      <c r="E37" s="32">
        <v>69.491</v>
      </c>
      <c r="F37" s="32">
        <v>66.272999999999996</v>
      </c>
      <c r="G37" s="32">
        <v>64.150000000000006</v>
      </c>
      <c r="H37" s="32">
        <v>63.427</v>
      </c>
      <c r="I37" s="32">
        <v>64.813000000000002</v>
      </c>
      <c r="J37" s="32">
        <v>65.03</v>
      </c>
      <c r="K37" s="32">
        <v>65.727000000000004</v>
      </c>
      <c r="L37" s="32">
        <v>65.325000000000003</v>
      </c>
      <c r="M37" s="32">
        <v>67.337000000000003</v>
      </c>
      <c r="N37" s="295">
        <v>71.97</v>
      </c>
    </row>
    <row r="38" spans="1:14" ht="15" customHeight="1">
      <c r="A38" s="296" t="s">
        <v>12</v>
      </c>
      <c r="B38" s="300">
        <v>40.341999999999999</v>
      </c>
      <c r="C38" s="31">
        <v>43.973999999999997</v>
      </c>
      <c r="D38" s="32">
        <v>44.555</v>
      </c>
      <c r="E38" s="32">
        <v>43.808999999999997</v>
      </c>
      <c r="F38" s="32">
        <v>41.231000000000002</v>
      </c>
      <c r="G38" s="32">
        <v>39.265000000000001</v>
      </c>
      <c r="H38" s="32">
        <v>38.323</v>
      </c>
      <c r="I38" s="32">
        <v>38.832999999999998</v>
      </c>
      <c r="J38" s="32">
        <v>38.823</v>
      </c>
      <c r="K38" s="32">
        <v>39.313000000000002</v>
      </c>
      <c r="L38" s="32">
        <v>39.347000000000001</v>
      </c>
      <c r="M38" s="32">
        <v>40.228000000000002</v>
      </c>
      <c r="N38" s="295">
        <v>43.363999999999997</v>
      </c>
    </row>
    <row r="39" spans="1:14" ht="15" customHeight="1">
      <c r="A39" s="296" t="s">
        <v>13</v>
      </c>
      <c r="B39" s="300">
        <v>32.1</v>
      </c>
      <c r="C39" s="31">
        <v>34.844999999999999</v>
      </c>
      <c r="D39" s="32">
        <v>35.29</v>
      </c>
      <c r="E39" s="32">
        <v>34.912999999999997</v>
      </c>
      <c r="F39" s="32">
        <v>33.140999999999998</v>
      </c>
      <c r="G39" s="32">
        <v>31.454000000000001</v>
      </c>
      <c r="H39" s="32">
        <v>30.707999999999998</v>
      </c>
      <c r="I39" s="32">
        <v>30.983000000000001</v>
      </c>
      <c r="J39" s="32">
        <v>31.042999999999999</v>
      </c>
      <c r="K39" s="32">
        <v>31.236999999999998</v>
      </c>
      <c r="L39" s="32">
        <v>31.024999999999999</v>
      </c>
      <c r="M39" s="32">
        <v>31.518999999999998</v>
      </c>
      <c r="N39" s="295">
        <v>33.978000000000002</v>
      </c>
    </row>
    <row r="40" spans="1:14" ht="15" customHeight="1" thickBot="1">
      <c r="A40" s="297" t="s">
        <v>14</v>
      </c>
      <c r="B40" s="301">
        <v>81.099000000000004</v>
      </c>
      <c r="C40" s="34">
        <v>86.088999999999999</v>
      </c>
      <c r="D40" s="35">
        <v>87.58</v>
      </c>
      <c r="E40" s="35">
        <v>87.346999999999994</v>
      </c>
      <c r="F40" s="35">
        <v>85.001999999999995</v>
      </c>
      <c r="G40" s="35">
        <v>83.117999999999995</v>
      </c>
      <c r="H40" s="35">
        <v>82.555999999999997</v>
      </c>
      <c r="I40" s="35">
        <v>83.725999999999999</v>
      </c>
      <c r="J40" s="35">
        <v>83.853999999999999</v>
      </c>
      <c r="K40" s="35">
        <v>84.98</v>
      </c>
      <c r="L40" s="35">
        <v>84.58</v>
      </c>
      <c r="M40" s="35">
        <v>85.81</v>
      </c>
      <c r="N40" s="298">
        <v>89.975999999999999</v>
      </c>
    </row>
    <row r="41" spans="1:14" ht="18" customHeight="1" thickBot="1">
      <c r="A41" s="285" t="s">
        <v>15</v>
      </c>
      <c r="B41" s="330">
        <v>545.31100000000004</v>
      </c>
      <c r="C41" s="6">
        <v>585.80899999999997</v>
      </c>
      <c r="D41" s="7">
        <v>593.68299999999999</v>
      </c>
      <c r="E41" s="7">
        <v>587.76800000000003</v>
      </c>
      <c r="F41" s="7">
        <v>565.22799999999995</v>
      </c>
      <c r="G41" s="7">
        <v>547.46299999999997</v>
      </c>
      <c r="H41" s="7">
        <v>540.47299999999996</v>
      </c>
      <c r="I41" s="7">
        <v>551.096</v>
      </c>
      <c r="J41" s="7">
        <v>551.73099999999999</v>
      </c>
      <c r="K41" s="7">
        <v>557.05799999999999</v>
      </c>
      <c r="L41" s="8">
        <v>556.68100000000004</v>
      </c>
      <c r="M41" s="8">
        <v>565.31299999999999</v>
      </c>
      <c r="N41" s="9">
        <v>596.83299999999997</v>
      </c>
    </row>
    <row r="42" spans="1:14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ht="30" customHeight="1">
      <c r="A44" s="427" t="s">
        <v>90</v>
      </c>
      <c r="B44" s="427"/>
      <c r="C44" s="427"/>
      <c r="D44" s="427"/>
      <c r="E44" s="427"/>
      <c r="F44" s="427"/>
      <c r="G44" s="427"/>
      <c r="H44" s="427"/>
      <c r="I44" s="427"/>
      <c r="J44" s="427"/>
      <c r="K44" s="427"/>
      <c r="L44" s="427"/>
      <c r="M44" s="427"/>
      <c r="N44" s="427"/>
    </row>
    <row r="45" spans="1:14" ht="13.5" thickBot="1">
      <c r="A45" s="17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6"/>
    </row>
    <row r="46" spans="1:14" ht="15" customHeight="1" thickBot="1">
      <c r="A46" s="431" t="s">
        <v>253</v>
      </c>
      <c r="B46" s="65">
        <v>2012</v>
      </c>
      <c r="C46" s="433">
        <v>2013</v>
      </c>
      <c r="D46" s="434"/>
      <c r="E46" s="434"/>
      <c r="F46" s="434"/>
      <c r="G46" s="434"/>
      <c r="H46" s="434"/>
      <c r="I46" s="434"/>
      <c r="J46" s="434"/>
      <c r="K46" s="434"/>
      <c r="L46" s="434"/>
      <c r="M46" s="434"/>
      <c r="N46" s="435"/>
    </row>
    <row r="47" spans="1:14" ht="15" customHeight="1" thickBot="1">
      <c r="A47" s="432"/>
      <c r="B47" s="292">
        <v>12</v>
      </c>
      <c r="C47" s="36">
        <v>1</v>
      </c>
      <c r="D47" s="37">
        <v>2</v>
      </c>
      <c r="E47" s="37">
        <v>3</v>
      </c>
      <c r="F47" s="37">
        <v>4</v>
      </c>
      <c r="G47" s="37">
        <v>5</v>
      </c>
      <c r="H47" s="37">
        <v>6</v>
      </c>
      <c r="I47" s="37">
        <v>7</v>
      </c>
      <c r="J47" s="37">
        <v>8</v>
      </c>
      <c r="K47" s="37">
        <v>9</v>
      </c>
      <c r="L47" s="37">
        <v>10</v>
      </c>
      <c r="M47" s="37">
        <v>11</v>
      </c>
      <c r="N47" s="293">
        <v>12</v>
      </c>
    </row>
    <row r="48" spans="1:14" ht="15" customHeight="1">
      <c r="A48" s="294" t="s">
        <v>1</v>
      </c>
      <c r="B48" s="30">
        <v>7.9119999999999999</v>
      </c>
      <c r="C48" s="31">
        <v>8.4239999999999995</v>
      </c>
      <c r="D48" s="32">
        <v>8.6319999999999997</v>
      </c>
      <c r="E48" s="32">
        <v>8.7669999999999995</v>
      </c>
      <c r="F48" s="32">
        <v>9.7850000000000001</v>
      </c>
      <c r="G48" s="32">
        <v>9.8049999999999997</v>
      </c>
      <c r="H48" s="32">
        <v>9.8279999999999994</v>
      </c>
      <c r="I48" s="32">
        <v>10.288</v>
      </c>
      <c r="J48" s="32">
        <v>10.269</v>
      </c>
      <c r="K48" s="32">
        <v>9.8260000000000005</v>
      </c>
      <c r="L48" s="32">
        <v>9.6219999999999999</v>
      </c>
      <c r="M48" s="32">
        <v>9.6590000000000007</v>
      </c>
      <c r="N48" s="295">
        <v>9.5820000000000007</v>
      </c>
    </row>
    <row r="49" spans="1:14" ht="15" customHeight="1">
      <c r="A49" s="296" t="s">
        <v>2</v>
      </c>
      <c r="B49" s="30">
        <v>11.961</v>
      </c>
      <c r="C49" s="31">
        <v>14.42</v>
      </c>
      <c r="D49" s="32">
        <v>15.148999999999999</v>
      </c>
      <c r="E49" s="32">
        <v>14.28</v>
      </c>
      <c r="F49" s="32">
        <v>14.071999999999999</v>
      </c>
      <c r="G49" s="32">
        <v>13.21</v>
      </c>
      <c r="H49" s="32">
        <v>12.912000000000001</v>
      </c>
      <c r="I49" s="32">
        <v>13.268000000000001</v>
      </c>
      <c r="J49" s="32">
        <v>13.484</v>
      </c>
      <c r="K49" s="32">
        <v>12.677</v>
      </c>
      <c r="L49" s="32">
        <v>12.688000000000001</v>
      </c>
      <c r="M49" s="32">
        <v>12.948</v>
      </c>
      <c r="N49" s="295">
        <v>14.173999999999999</v>
      </c>
    </row>
    <row r="50" spans="1:14" ht="15" customHeight="1">
      <c r="A50" s="296" t="s">
        <v>3</v>
      </c>
      <c r="B50" s="30">
        <v>6.5810000000000004</v>
      </c>
      <c r="C50" s="31">
        <v>9.5429999999999993</v>
      </c>
      <c r="D50" s="32">
        <v>10.347</v>
      </c>
      <c r="E50" s="32">
        <v>8.8360000000000003</v>
      </c>
      <c r="F50" s="32">
        <v>7.5279999999999996</v>
      </c>
      <c r="G50" s="32">
        <v>6.4530000000000003</v>
      </c>
      <c r="H50" s="32">
        <v>5.9779999999999998</v>
      </c>
      <c r="I50" s="32">
        <v>6.1159999999999997</v>
      </c>
      <c r="J50" s="32">
        <v>6.2370000000000001</v>
      </c>
      <c r="K50" s="32">
        <v>5.891</v>
      </c>
      <c r="L50" s="32">
        <v>5.9729999999999999</v>
      </c>
      <c r="M50" s="32">
        <v>6.4489999999999998</v>
      </c>
      <c r="N50" s="295">
        <v>7.5270000000000001</v>
      </c>
    </row>
    <row r="51" spans="1:14" ht="15" customHeight="1">
      <c r="A51" s="296" t="s">
        <v>4</v>
      </c>
      <c r="B51" s="30">
        <v>5.0810000000000004</v>
      </c>
      <c r="C51" s="31">
        <v>7.2690000000000001</v>
      </c>
      <c r="D51" s="32">
        <v>7.7309999999999999</v>
      </c>
      <c r="E51" s="32">
        <v>6.9560000000000004</v>
      </c>
      <c r="F51" s="32">
        <v>6.2869999999999999</v>
      </c>
      <c r="G51" s="32">
        <v>5.8890000000000002</v>
      </c>
      <c r="H51" s="32">
        <v>5.64</v>
      </c>
      <c r="I51" s="32">
        <v>5.6950000000000003</v>
      </c>
      <c r="J51" s="32">
        <v>5.8250000000000002</v>
      </c>
      <c r="K51" s="32">
        <v>5.3250000000000002</v>
      </c>
      <c r="L51" s="32">
        <v>5.3390000000000004</v>
      </c>
      <c r="M51" s="32">
        <v>5.4630000000000001</v>
      </c>
      <c r="N51" s="295">
        <v>5.94</v>
      </c>
    </row>
    <row r="52" spans="1:14" ht="15" customHeight="1">
      <c r="A52" s="296" t="s">
        <v>5</v>
      </c>
      <c r="B52" s="30">
        <v>2.9790000000000001</v>
      </c>
      <c r="C52" s="31">
        <v>3.6110000000000002</v>
      </c>
      <c r="D52" s="32">
        <v>3.6930000000000001</v>
      </c>
      <c r="E52" s="32">
        <v>3.4769999999999999</v>
      </c>
      <c r="F52" s="32">
        <v>3.371</v>
      </c>
      <c r="G52" s="32">
        <v>3.0870000000000002</v>
      </c>
      <c r="H52" s="32">
        <v>2.9279999999999999</v>
      </c>
      <c r="I52" s="32">
        <v>3.032</v>
      </c>
      <c r="J52" s="32">
        <v>3.097</v>
      </c>
      <c r="K52" s="32">
        <v>2.9209999999999998</v>
      </c>
      <c r="L52" s="32">
        <v>2.8769999999999998</v>
      </c>
      <c r="M52" s="32">
        <v>2.9390000000000001</v>
      </c>
      <c r="N52" s="295">
        <v>3.2269999999999999</v>
      </c>
    </row>
    <row r="53" spans="1:14" ht="15" customHeight="1">
      <c r="A53" s="296" t="s">
        <v>6</v>
      </c>
      <c r="B53" s="30">
        <v>9.44</v>
      </c>
      <c r="C53" s="31">
        <v>11.593999999999999</v>
      </c>
      <c r="D53" s="32">
        <v>12.172000000000001</v>
      </c>
      <c r="E53" s="32">
        <v>11.579000000000001</v>
      </c>
      <c r="F53" s="32">
        <v>11.778</v>
      </c>
      <c r="G53" s="32">
        <v>11.032999999999999</v>
      </c>
      <c r="H53" s="32">
        <v>10.358000000000001</v>
      </c>
      <c r="I53" s="32">
        <v>10.208</v>
      </c>
      <c r="J53" s="32">
        <v>10.19</v>
      </c>
      <c r="K53" s="32">
        <v>9.5220000000000002</v>
      </c>
      <c r="L53" s="32">
        <v>9.5</v>
      </c>
      <c r="M53" s="32">
        <v>9.7799999999999994</v>
      </c>
      <c r="N53" s="295">
        <v>10.157</v>
      </c>
    </row>
    <row r="54" spans="1:14" ht="15" customHeight="1">
      <c r="A54" s="296" t="s">
        <v>7</v>
      </c>
      <c r="B54" s="30">
        <v>4.492</v>
      </c>
      <c r="C54" s="31">
        <v>5.4320000000000004</v>
      </c>
      <c r="D54" s="32">
        <v>5.726</v>
      </c>
      <c r="E54" s="32">
        <v>5.625</v>
      </c>
      <c r="F54" s="32">
        <v>5.62</v>
      </c>
      <c r="G54" s="32">
        <v>5.19</v>
      </c>
      <c r="H54" s="32">
        <v>4.9370000000000003</v>
      </c>
      <c r="I54" s="32">
        <v>4.9930000000000003</v>
      </c>
      <c r="J54" s="32">
        <v>4.9969999999999999</v>
      </c>
      <c r="K54" s="32">
        <v>4.5590000000000002</v>
      </c>
      <c r="L54" s="32">
        <v>4.556</v>
      </c>
      <c r="M54" s="32">
        <v>4.734</v>
      </c>
      <c r="N54" s="295">
        <v>4.9790000000000001</v>
      </c>
    </row>
    <row r="55" spans="1:14" ht="15" customHeight="1">
      <c r="A55" s="296" t="s">
        <v>8</v>
      </c>
      <c r="B55" s="30">
        <v>6.016</v>
      </c>
      <c r="C55" s="31">
        <v>7.5119999999999996</v>
      </c>
      <c r="D55" s="32">
        <v>7.93</v>
      </c>
      <c r="E55" s="32">
        <v>7.3550000000000004</v>
      </c>
      <c r="F55" s="32">
        <v>7.0250000000000004</v>
      </c>
      <c r="G55" s="32">
        <v>6.2430000000000003</v>
      </c>
      <c r="H55" s="32">
        <v>5.8</v>
      </c>
      <c r="I55" s="32">
        <v>5.9569999999999999</v>
      </c>
      <c r="J55" s="32">
        <v>5.98</v>
      </c>
      <c r="K55" s="32">
        <v>5.4249999999999998</v>
      </c>
      <c r="L55" s="32">
        <v>5.3650000000000002</v>
      </c>
      <c r="M55" s="32">
        <v>5.657</v>
      </c>
      <c r="N55" s="295">
        <v>6.4420000000000002</v>
      </c>
    </row>
    <row r="56" spans="1:14" ht="15" customHeight="1">
      <c r="A56" s="296" t="s">
        <v>9</v>
      </c>
      <c r="B56" s="30">
        <v>5.5110000000000001</v>
      </c>
      <c r="C56" s="31">
        <v>7.5369999999999999</v>
      </c>
      <c r="D56" s="32">
        <v>8.2479999999999993</v>
      </c>
      <c r="E56" s="32">
        <v>7.423</v>
      </c>
      <c r="F56" s="32">
        <v>6.55</v>
      </c>
      <c r="G56" s="32">
        <v>5.7889999999999997</v>
      </c>
      <c r="H56" s="32">
        <v>5.2850000000000001</v>
      </c>
      <c r="I56" s="32">
        <v>5.33</v>
      </c>
      <c r="J56" s="32">
        <v>5.4089999999999998</v>
      </c>
      <c r="K56" s="32">
        <v>4.8529999999999998</v>
      </c>
      <c r="L56" s="32">
        <v>4.8230000000000004</v>
      </c>
      <c r="M56" s="32">
        <v>5.0970000000000004</v>
      </c>
      <c r="N56" s="295">
        <v>5.8390000000000004</v>
      </c>
    </row>
    <row r="57" spans="1:14" ht="15" customHeight="1">
      <c r="A57" s="296" t="s">
        <v>10</v>
      </c>
      <c r="B57" s="30">
        <v>6.7229999999999999</v>
      </c>
      <c r="C57" s="31">
        <v>8.9420000000000002</v>
      </c>
      <c r="D57" s="32">
        <v>8.8439999999999994</v>
      </c>
      <c r="E57" s="32">
        <v>7.8730000000000002</v>
      </c>
      <c r="F57" s="32">
        <v>6.6050000000000004</v>
      </c>
      <c r="G57" s="32">
        <v>5.48</v>
      </c>
      <c r="H57" s="32">
        <v>5.173</v>
      </c>
      <c r="I57" s="32">
        <v>5.617</v>
      </c>
      <c r="J57" s="32">
        <v>5.4630000000000001</v>
      </c>
      <c r="K57" s="32">
        <v>4.8570000000000002</v>
      </c>
      <c r="L57" s="32">
        <v>4.8600000000000003</v>
      </c>
      <c r="M57" s="32">
        <v>5.3479999999999999</v>
      </c>
      <c r="N57" s="295">
        <v>7.125</v>
      </c>
    </row>
    <row r="58" spans="1:14" ht="15" customHeight="1">
      <c r="A58" s="296" t="s">
        <v>11</v>
      </c>
      <c r="B58" s="30">
        <v>13.074</v>
      </c>
      <c r="C58" s="31">
        <v>16.849</v>
      </c>
      <c r="D58" s="32">
        <v>17.07</v>
      </c>
      <c r="E58" s="32">
        <v>14.925000000000001</v>
      </c>
      <c r="F58" s="32">
        <v>14.14</v>
      </c>
      <c r="G58" s="32">
        <v>12.654</v>
      </c>
      <c r="H58" s="32">
        <v>12.096</v>
      </c>
      <c r="I58" s="32">
        <v>12.425000000000001</v>
      </c>
      <c r="J58" s="32">
        <v>12.670999999999999</v>
      </c>
      <c r="K58" s="32">
        <v>11.878</v>
      </c>
      <c r="L58" s="32">
        <v>12.01</v>
      </c>
      <c r="M58" s="32">
        <v>12.776999999999999</v>
      </c>
      <c r="N58" s="295">
        <v>14.521000000000001</v>
      </c>
    </row>
    <row r="59" spans="1:14" ht="15" customHeight="1">
      <c r="A59" s="296" t="s">
        <v>12</v>
      </c>
      <c r="B59" s="30">
        <v>7.7130000000000001</v>
      </c>
      <c r="C59" s="31">
        <v>10.614000000000001</v>
      </c>
      <c r="D59" s="32">
        <v>10.944000000000001</v>
      </c>
      <c r="E59" s="32">
        <v>9.7729999999999997</v>
      </c>
      <c r="F59" s="32">
        <v>8.8190000000000008</v>
      </c>
      <c r="G59" s="32">
        <v>7.7560000000000002</v>
      </c>
      <c r="H59" s="32">
        <v>7.1470000000000002</v>
      </c>
      <c r="I59" s="32">
        <v>7.2690000000000001</v>
      </c>
      <c r="J59" s="32">
        <v>7.2779999999999996</v>
      </c>
      <c r="K59" s="32">
        <v>6.8049999999999997</v>
      </c>
      <c r="L59" s="32">
        <v>6.77</v>
      </c>
      <c r="M59" s="32">
        <v>7.1970000000000001</v>
      </c>
      <c r="N59" s="295">
        <v>8.3450000000000006</v>
      </c>
    </row>
    <row r="60" spans="1:14" ht="15" customHeight="1">
      <c r="A60" s="296" t="s">
        <v>13</v>
      </c>
      <c r="B60" s="30">
        <v>6.6970000000000001</v>
      </c>
      <c r="C60" s="31">
        <v>8.8919999999999995</v>
      </c>
      <c r="D60" s="32">
        <v>9.35</v>
      </c>
      <c r="E60" s="32">
        <v>8.7929999999999993</v>
      </c>
      <c r="F60" s="32">
        <v>8.2910000000000004</v>
      </c>
      <c r="G60" s="32">
        <v>7.1420000000000003</v>
      </c>
      <c r="H60" s="32">
        <v>6.49</v>
      </c>
      <c r="I60" s="32">
        <v>6.4089999999999998</v>
      </c>
      <c r="J60" s="32">
        <v>6.37</v>
      </c>
      <c r="K60" s="32">
        <v>5.8220000000000001</v>
      </c>
      <c r="L60" s="32">
        <v>5.73</v>
      </c>
      <c r="M60" s="32">
        <v>5.8789999999999996</v>
      </c>
      <c r="N60" s="295">
        <v>6.657</v>
      </c>
    </row>
    <row r="61" spans="1:14" ht="15" customHeight="1" thickBot="1">
      <c r="A61" s="297" t="s">
        <v>14</v>
      </c>
      <c r="B61" s="33">
        <v>13.757</v>
      </c>
      <c r="C61" s="34">
        <v>17.465</v>
      </c>
      <c r="D61" s="35">
        <v>17.923999999999999</v>
      </c>
      <c r="E61" s="35">
        <v>16.736000000000001</v>
      </c>
      <c r="F61" s="35">
        <v>16.309000000000001</v>
      </c>
      <c r="G61" s="35">
        <v>14.853999999999999</v>
      </c>
      <c r="H61" s="35">
        <v>14.339</v>
      </c>
      <c r="I61" s="35">
        <v>14.71</v>
      </c>
      <c r="J61" s="35">
        <v>14.696999999999999</v>
      </c>
      <c r="K61" s="35">
        <v>13.882999999999999</v>
      </c>
      <c r="L61" s="35">
        <v>13.725</v>
      </c>
      <c r="M61" s="35">
        <v>14.276999999999999</v>
      </c>
      <c r="N61" s="298">
        <v>15.515000000000001</v>
      </c>
    </row>
    <row r="62" spans="1:14" ht="18" customHeight="1" thickBot="1">
      <c r="A62" s="285" t="s">
        <v>15</v>
      </c>
      <c r="B62" s="321">
        <v>107.937</v>
      </c>
      <c r="C62" s="322">
        <v>138.10400000000001</v>
      </c>
      <c r="D62" s="323">
        <v>143.76</v>
      </c>
      <c r="E62" s="323">
        <v>132.398</v>
      </c>
      <c r="F62" s="323">
        <v>126.18</v>
      </c>
      <c r="G62" s="323">
        <v>114.58499999999999</v>
      </c>
      <c r="H62" s="323">
        <v>108.911</v>
      </c>
      <c r="I62" s="323">
        <v>111.31699999999999</v>
      </c>
      <c r="J62" s="323">
        <v>111.967</v>
      </c>
      <c r="K62" s="323">
        <v>104.244</v>
      </c>
      <c r="L62" s="324">
        <v>103.83799999999999</v>
      </c>
      <c r="M62" s="324">
        <v>108.20399999999999</v>
      </c>
      <c r="N62" s="325">
        <v>120.03</v>
      </c>
    </row>
    <row r="63" spans="1:14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1:14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1:14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pans="1:14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</row>
    <row r="67" spans="1:14" ht="30" customHeight="1" thickBot="1">
      <c r="A67" s="427" t="s">
        <v>18</v>
      </c>
      <c r="B67" s="427"/>
      <c r="C67" s="427"/>
      <c r="D67" s="427"/>
      <c r="E67" s="427"/>
      <c r="F67" s="427"/>
      <c r="G67" s="427"/>
      <c r="H67" s="427"/>
      <c r="I67" s="427"/>
      <c r="J67" s="427"/>
      <c r="K67" s="427"/>
      <c r="L67" s="427"/>
      <c r="M67" s="427"/>
      <c r="N67" s="427"/>
    </row>
    <row r="68" spans="1:14" ht="13.5" thickBo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9"/>
    </row>
    <row r="69" spans="1:14" ht="16.5" customHeight="1" thickBot="1">
      <c r="A69" s="406" t="s">
        <v>253</v>
      </c>
      <c r="B69" s="26">
        <v>2012</v>
      </c>
      <c r="C69" s="428">
        <v>2013</v>
      </c>
      <c r="D69" s="429"/>
      <c r="E69" s="429"/>
      <c r="F69" s="429"/>
      <c r="G69" s="429"/>
      <c r="H69" s="429"/>
      <c r="I69" s="429"/>
      <c r="J69" s="429"/>
      <c r="K69" s="429"/>
      <c r="L69" s="429"/>
      <c r="M69" s="429"/>
      <c r="N69" s="430"/>
    </row>
    <row r="70" spans="1:14" ht="15" customHeight="1" thickBot="1">
      <c r="A70" s="407"/>
      <c r="B70" s="27">
        <v>12</v>
      </c>
      <c r="C70" s="28">
        <v>1</v>
      </c>
      <c r="D70" s="29">
        <v>2</v>
      </c>
      <c r="E70" s="29">
        <v>3</v>
      </c>
      <c r="F70" s="29">
        <v>4</v>
      </c>
      <c r="G70" s="29">
        <v>5</v>
      </c>
      <c r="H70" s="29">
        <v>6</v>
      </c>
      <c r="I70" s="29">
        <v>7</v>
      </c>
      <c r="J70" s="29">
        <v>8</v>
      </c>
      <c r="K70" s="29">
        <v>9</v>
      </c>
      <c r="L70" s="29">
        <v>10</v>
      </c>
      <c r="M70" s="29">
        <v>11</v>
      </c>
      <c r="N70" s="326">
        <v>12</v>
      </c>
    </row>
    <row r="71" spans="1:14" ht="15" customHeight="1">
      <c r="A71" s="294" t="s">
        <v>1</v>
      </c>
      <c r="B71" s="30">
        <v>18.245000000000001</v>
      </c>
      <c r="C71" s="31">
        <v>18.859000000000002</v>
      </c>
      <c r="D71" s="32">
        <v>19.245999999999999</v>
      </c>
      <c r="E71" s="32">
        <v>19.501999999999999</v>
      </c>
      <c r="F71" s="32">
        <v>19.603999999999999</v>
      </c>
      <c r="G71" s="32">
        <v>19.734000000000002</v>
      </c>
      <c r="H71" s="32">
        <v>20.196000000000002</v>
      </c>
      <c r="I71" s="32">
        <v>21.652999999999999</v>
      </c>
      <c r="J71" s="32">
        <v>21.952999999999999</v>
      </c>
      <c r="K71" s="32">
        <v>22.085000000000001</v>
      </c>
      <c r="L71" s="32">
        <v>22.228999999999999</v>
      </c>
      <c r="M71" s="32">
        <v>22.109000000000002</v>
      </c>
      <c r="N71" s="295">
        <v>22.238</v>
      </c>
    </row>
    <row r="72" spans="1:14" ht="15" customHeight="1">
      <c r="A72" s="296" t="s">
        <v>2</v>
      </c>
      <c r="B72" s="30">
        <v>27.332999999999998</v>
      </c>
      <c r="C72" s="31">
        <v>28.192</v>
      </c>
      <c r="D72" s="32">
        <v>28.398</v>
      </c>
      <c r="E72" s="32">
        <v>28.350999999999999</v>
      </c>
      <c r="F72" s="32">
        <v>28.058</v>
      </c>
      <c r="G72" s="32">
        <v>27.841999999999999</v>
      </c>
      <c r="H72" s="32">
        <v>27.971</v>
      </c>
      <c r="I72" s="32">
        <v>29.571999999999999</v>
      </c>
      <c r="J72" s="32">
        <v>29.79</v>
      </c>
      <c r="K72" s="32">
        <v>30.14</v>
      </c>
      <c r="L72" s="32">
        <v>30.079000000000001</v>
      </c>
      <c r="M72" s="32">
        <v>30.038</v>
      </c>
      <c r="N72" s="295">
        <v>30.795999999999999</v>
      </c>
    </row>
    <row r="73" spans="1:14" ht="15" customHeight="1">
      <c r="A73" s="296" t="s">
        <v>3</v>
      </c>
      <c r="B73" s="30">
        <v>14.125999999999999</v>
      </c>
      <c r="C73" s="31">
        <v>14.772</v>
      </c>
      <c r="D73" s="32">
        <v>14.887</v>
      </c>
      <c r="E73" s="32">
        <v>14.722</v>
      </c>
      <c r="F73" s="32">
        <v>14.336</v>
      </c>
      <c r="G73" s="32">
        <v>14.007</v>
      </c>
      <c r="H73" s="32">
        <v>13.846</v>
      </c>
      <c r="I73" s="32">
        <v>14.518000000000001</v>
      </c>
      <c r="J73" s="32">
        <v>14.428000000000001</v>
      </c>
      <c r="K73" s="32">
        <v>14.505000000000001</v>
      </c>
      <c r="L73" s="32">
        <v>14.666</v>
      </c>
      <c r="M73" s="32">
        <v>15.064</v>
      </c>
      <c r="N73" s="295">
        <v>15.439</v>
      </c>
    </row>
    <row r="74" spans="1:14" ht="15" customHeight="1">
      <c r="A74" s="296" t="s">
        <v>4</v>
      </c>
      <c r="B74" s="30">
        <v>12.023</v>
      </c>
      <c r="C74" s="31">
        <v>12.597</v>
      </c>
      <c r="D74" s="32">
        <v>12.695</v>
      </c>
      <c r="E74" s="32">
        <v>12.702999999999999</v>
      </c>
      <c r="F74" s="32">
        <v>12.4</v>
      </c>
      <c r="G74" s="32">
        <v>12.363</v>
      </c>
      <c r="H74" s="32">
        <v>12.285</v>
      </c>
      <c r="I74" s="32">
        <v>12.768000000000001</v>
      </c>
      <c r="J74" s="32">
        <v>12.991</v>
      </c>
      <c r="K74" s="32">
        <v>12.994999999999999</v>
      </c>
      <c r="L74" s="32">
        <v>12.835000000000001</v>
      </c>
      <c r="M74" s="32">
        <v>12.813000000000001</v>
      </c>
      <c r="N74" s="295">
        <v>13.057</v>
      </c>
    </row>
    <row r="75" spans="1:14" ht="15" customHeight="1">
      <c r="A75" s="296" t="s">
        <v>5</v>
      </c>
      <c r="B75" s="30">
        <v>8.5749999999999993</v>
      </c>
      <c r="C75" s="31">
        <v>8.9309999999999992</v>
      </c>
      <c r="D75" s="32">
        <v>8.9359999999999999</v>
      </c>
      <c r="E75" s="32">
        <v>8.8309999999999995</v>
      </c>
      <c r="F75" s="32">
        <v>8.6340000000000003</v>
      </c>
      <c r="G75" s="32">
        <v>8.484</v>
      </c>
      <c r="H75" s="32">
        <v>8.5180000000000007</v>
      </c>
      <c r="I75" s="32">
        <v>8.7240000000000002</v>
      </c>
      <c r="J75" s="32">
        <v>8.83</v>
      </c>
      <c r="K75" s="32">
        <v>8.8309999999999995</v>
      </c>
      <c r="L75" s="32">
        <v>8.8539999999999992</v>
      </c>
      <c r="M75" s="32">
        <v>8.8989999999999991</v>
      </c>
      <c r="N75" s="295">
        <v>9.0530000000000008</v>
      </c>
    </row>
    <row r="76" spans="1:14" ht="15" customHeight="1">
      <c r="A76" s="296" t="s">
        <v>6</v>
      </c>
      <c r="B76" s="30">
        <v>30.757999999999999</v>
      </c>
      <c r="C76" s="31">
        <v>31.64</v>
      </c>
      <c r="D76" s="32">
        <v>31.846</v>
      </c>
      <c r="E76" s="32">
        <v>31.84</v>
      </c>
      <c r="F76" s="32">
        <v>31.66</v>
      </c>
      <c r="G76" s="32">
        <v>31.355</v>
      </c>
      <c r="H76" s="32">
        <v>31.260999999999999</v>
      </c>
      <c r="I76" s="32">
        <v>31.928999999999998</v>
      </c>
      <c r="J76" s="32">
        <v>32.052</v>
      </c>
      <c r="K76" s="32">
        <v>32.265000000000001</v>
      </c>
      <c r="L76" s="32">
        <v>32.301000000000002</v>
      </c>
      <c r="M76" s="32">
        <v>32.215000000000003</v>
      </c>
      <c r="N76" s="295">
        <v>32.497</v>
      </c>
    </row>
    <row r="77" spans="1:14" ht="15" customHeight="1">
      <c r="A77" s="296" t="s">
        <v>7</v>
      </c>
      <c r="B77" s="30">
        <v>12.346</v>
      </c>
      <c r="C77" s="31">
        <v>12.695</v>
      </c>
      <c r="D77" s="32">
        <v>12.837999999999999</v>
      </c>
      <c r="E77" s="32">
        <v>12.867000000000001</v>
      </c>
      <c r="F77" s="32">
        <v>12.832000000000001</v>
      </c>
      <c r="G77" s="32">
        <v>12.731999999999999</v>
      </c>
      <c r="H77" s="32">
        <v>12.692</v>
      </c>
      <c r="I77" s="32">
        <v>13.183999999999999</v>
      </c>
      <c r="J77" s="32">
        <v>13.096</v>
      </c>
      <c r="K77" s="32">
        <v>13.124000000000001</v>
      </c>
      <c r="L77" s="32">
        <v>13.093999999999999</v>
      </c>
      <c r="M77" s="32">
        <v>13.106</v>
      </c>
      <c r="N77" s="295">
        <v>13.286</v>
      </c>
    </row>
    <row r="78" spans="1:14" ht="15" customHeight="1">
      <c r="A78" s="296" t="s">
        <v>8</v>
      </c>
      <c r="B78" s="30">
        <v>12.065</v>
      </c>
      <c r="C78" s="31">
        <v>12.443</v>
      </c>
      <c r="D78" s="32">
        <v>12.537000000000001</v>
      </c>
      <c r="E78" s="32">
        <v>12.66</v>
      </c>
      <c r="F78" s="32">
        <v>12.423999999999999</v>
      </c>
      <c r="G78" s="32">
        <v>12.314</v>
      </c>
      <c r="H78" s="32">
        <v>12.281000000000001</v>
      </c>
      <c r="I78" s="32">
        <v>12.942</v>
      </c>
      <c r="J78" s="32">
        <v>12.975</v>
      </c>
      <c r="K78" s="32">
        <v>13.083</v>
      </c>
      <c r="L78" s="32">
        <v>13.103999999999999</v>
      </c>
      <c r="M78" s="32">
        <v>13.102</v>
      </c>
      <c r="N78" s="295">
        <v>13.225</v>
      </c>
    </row>
    <row r="79" spans="1:14" ht="15" customHeight="1">
      <c r="A79" s="296" t="s">
        <v>9</v>
      </c>
      <c r="B79" s="30">
        <v>12.093999999999999</v>
      </c>
      <c r="C79" s="31">
        <v>12.371</v>
      </c>
      <c r="D79" s="32">
        <v>12.432</v>
      </c>
      <c r="E79" s="32">
        <v>12.387</v>
      </c>
      <c r="F79" s="32">
        <v>12.135</v>
      </c>
      <c r="G79" s="32">
        <v>11.912000000000001</v>
      </c>
      <c r="H79" s="32">
        <v>11.776999999999999</v>
      </c>
      <c r="I79" s="32">
        <v>12.356</v>
      </c>
      <c r="J79" s="32">
        <v>12.471</v>
      </c>
      <c r="K79" s="32">
        <v>12.228999999999999</v>
      </c>
      <c r="L79" s="32">
        <v>12.262</v>
      </c>
      <c r="M79" s="32">
        <v>12.334</v>
      </c>
      <c r="N79" s="295">
        <v>12.673999999999999</v>
      </c>
    </row>
    <row r="80" spans="1:14" ht="15" customHeight="1">
      <c r="A80" s="296" t="s">
        <v>10</v>
      </c>
      <c r="B80" s="30">
        <v>13.26</v>
      </c>
      <c r="C80" s="31">
        <v>13.561</v>
      </c>
      <c r="D80" s="32">
        <v>13.574999999999999</v>
      </c>
      <c r="E80" s="32">
        <v>13.414</v>
      </c>
      <c r="F80" s="32">
        <v>12.936999999999999</v>
      </c>
      <c r="G80" s="32">
        <v>12.66</v>
      </c>
      <c r="H80" s="32">
        <v>12.673</v>
      </c>
      <c r="I80" s="32">
        <v>13.432</v>
      </c>
      <c r="J80" s="32">
        <v>13.545</v>
      </c>
      <c r="K80" s="32">
        <v>13.169</v>
      </c>
      <c r="L80" s="32">
        <v>13.064</v>
      </c>
      <c r="M80" s="32">
        <v>13.286</v>
      </c>
      <c r="N80" s="295">
        <v>13.798999999999999</v>
      </c>
    </row>
    <row r="81" spans="1:14" ht="15" customHeight="1">
      <c r="A81" s="296" t="s">
        <v>11</v>
      </c>
      <c r="B81" s="30">
        <v>32.386000000000003</v>
      </c>
      <c r="C81" s="31">
        <v>32.927999999999997</v>
      </c>
      <c r="D81" s="32">
        <v>33.052999999999997</v>
      </c>
      <c r="E81" s="32">
        <v>32.71</v>
      </c>
      <c r="F81" s="32">
        <v>31.925000000000001</v>
      </c>
      <c r="G81" s="32">
        <v>31.462</v>
      </c>
      <c r="H81" s="32">
        <v>31.561</v>
      </c>
      <c r="I81" s="32">
        <v>32.994999999999997</v>
      </c>
      <c r="J81" s="32">
        <v>33.212000000000003</v>
      </c>
      <c r="K81" s="32">
        <v>33.395000000000003</v>
      </c>
      <c r="L81" s="32">
        <v>33.137999999999998</v>
      </c>
      <c r="M81" s="32">
        <v>33.735999999999997</v>
      </c>
      <c r="N81" s="295">
        <v>34.774999999999999</v>
      </c>
    </row>
    <row r="82" spans="1:14" ht="15" customHeight="1">
      <c r="A82" s="296" t="s">
        <v>12</v>
      </c>
      <c r="B82" s="30">
        <v>19.545999999999999</v>
      </c>
      <c r="C82" s="31">
        <v>20.22</v>
      </c>
      <c r="D82" s="32">
        <v>20.411000000000001</v>
      </c>
      <c r="E82" s="32">
        <v>20.349</v>
      </c>
      <c r="F82" s="32">
        <v>19.783999999999999</v>
      </c>
      <c r="G82" s="32">
        <v>19.417000000000002</v>
      </c>
      <c r="H82" s="32">
        <v>19.234000000000002</v>
      </c>
      <c r="I82" s="32">
        <v>19.864999999999998</v>
      </c>
      <c r="J82" s="32">
        <v>19.936</v>
      </c>
      <c r="K82" s="32">
        <v>20.053999999999998</v>
      </c>
      <c r="L82" s="32">
        <v>19.954000000000001</v>
      </c>
      <c r="M82" s="32">
        <v>20.094000000000001</v>
      </c>
      <c r="N82" s="295">
        <v>20.385999999999999</v>
      </c>
    </row>
    <row r="83" spans="1:14" ht="15" customHeight="1">
      <c r="A83" s="296" t="s">
        <v>13</v>
      </c>
      <c r="B83" s="30">
        <v>15.404</v>
      </c>
      <c r="C83" s="31">
        <v>15.797000000000001</v>
      </c>
      <c r="D83" s="32">
        <v>15.914999999999999</v>
      </c>
      <c r="E83" s="32">
        <v>15.778</v>
      </c>
      <c r="F83" s="32">
        <v>15.39</v>
      </c>
      <c r="G83" s="32">
        <v>15.106</v>
      </c>
      <c r="H83" s="32">
        <v>15.125</v>
      </c>
      <c r="I83" s="32">
        <v>15.629</v>
      </c>
      <c r="J83" s="32">
        <v>15.734</v>
      </c>
      <c r="K83" s="32">
        <v>15.686999999999999</v>
      </c>
      <c r="L83" s="32">
        <v>15.548</v>
      </c>
      <c r="M83" s="32">
        <v>15.625</v>
      </c>
      <c r="N83" s="295">
        <v>15.9</v>
      </c>
    </row>
    <row r="84" spans="1:14" ht="15" customHeight="1" thickBot="1">
      <c r="A84" s="297" t="s">
        <v>14</v>
      </c>
      <c r="B84" s="33">
        <v>38.432000000000002</v>
      </c>
      <c r="C84" s="34">
        <v>39.451999999999998</v>
      </c>
      <c r="D84" s="35">
        <v>39.933</v>
      </c>
      <c r="E84" s="35">
        <v>40.052999999999997</v>
      </c>
      <c r="F84" s="35">
        <v>39.707999999999998</v>
      </c>
      <c r="G84" s="35">
        <v>39.545000000000002</v>
      </c>
      <c r="H84" s="35">
        <v>39.747999999999998</v>
      </c>
      <c r="I84" s="35">
        <v>41.155000000000001</v>
      </c>
      <c r="J84" s="35">
        <v>41.368000000000002</v>
      </c>
      <c r="K84" s="35">
        <v>41.823999999999998</v>
      </c>
      <c r="L84" s="35">
        <v>41.564999999999998</v>
      </c>
      <c r="M84" s="35">
        <v>41.779000000000003</v>
      </c>
      <c r="N84" s="298">
        <v>42.375999999999998</v>
      </c>
    </row>
    <row r="85" spans="1:14" ht="18" customHeight="1" thickBot="1">
      <c r="A85" s="285" t="s">
        <v>15</v>
      </c>
      <c r="B85" s="5">
        <v>266.59300000000002</v>
      </c>
      <c r="C85" s="6">
        <v>274.45800000000003</v>
      </c>
      <c r="D85" s="7">
        <v>276.702</v>
      </c>
      <c r="E85" s="7">
        <v>276.16699999999997</v>
      </c>
      <c r="F85" s="7">
        <v>271.827</v>
      </c>
      <c r="G85" s="7">
        <v>268.93299999999999</v>
      </c>
      <c r="H85" s="7">
        <v>269.16800000000001</v>
      </c>
      <c r="I85" s="7">
        <v>280.72199999999998</v>
      </c>
      <c r="J85" s="7">
        <v>282.38099999999997</v>
      </c>
      <c r="K85" s="7">
        <v>283.38600000000002</v>
      </c>
      <c r="L85" s="8">
        <v>282.69299999999998</v>
      </c>
      <c r="M85" s="8">
        <v>284.2</v>
      </c>
      <c r="N85" s="9">
        <v>289.50099999999998</v>
      </c>
    </row>
    <row r="86" spans="1:14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1:14" ht="30" customHeight="1">
      <c r="A87" s="427" t="s">
        <v>17</v>
      </c>
      <c r="B87" s="427"/>
      <c r="C87" s="427"/>
      <c r="D87" s="427"/>
      <c r="E87" s="427"/>
      <c r="F87" s="427"/>
      <c r="G87" s="427"/>
      <c r="H87" s="427"/>
      <c r="I87" s="427"/>
      <c r="J87" s="427"/>
      <c r="K87" s="427"/>
      <c r="L87" s="427"/>
      <c r="M87" s="427"/>
      <c r="N87" s="427"/>
    </row>
    <row r="88" spans="1:14" ht="13.5" thickBo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9"/>
    </row>
    <row r="89" spans="1:14" ht="16.5" customHeight="1" thickBot="1">
      <c r="A89" s="406" t="s">
        <v>0</v>
      </c>
      <c r="B89" s="26">
        <v>2012</v>
      </c>
      <c r="C89" s="428">
        <v>2013</v>
      </c>
      <c r="D89" s="429"/>
      <c r="E89" s="429"/>
      <c r="F89" s="429"/>
      <c r="G89" s="429"/>
      <c r="H89" s="429"/>
      <c r="I89" s="429"/>
      <c r="J89" s="429"/>
      <c r="K89" s="429"/>
      <c r="L89" s="429"/>
      <c r="M89" s="429"/>
      <c r="N89" s="430"/>
    </row>
    <row r="90" spans="1:14" ht="16.5" customHeight="1" thickBot="1">
      <c r="A90" s="407"/>
      <c r="B90" s="27">
        <v>12</v>
      </c>
      <c r="C90" s="28">
        <v>1</v>
      </c>
      <c r="D90" s="29">
        <v>2</v>
      </c>
      <c r="E90" s="29">
        <v>3</v>
      </c>
      <c r="F90" s="29">
        <v>4</v>
      </c>
      <c r="G90" s="29">
        <v>5</v>
      </c>
      <c r="H90" s="29">
        <v>6</v>
      </c>
      <c r="I90" s="29">
        <v>7</v>
      </c>
      <c r="J90" s="29">
        <v>8</v>
      </c>
      <c r="K90" s="29">
        <v>9</v>
      </c>
      <c r="L90" s="29">
        <v>10</v>
      </c>
      <c r="M90" s="29">
        <v>11</v>
      </c>
      <c r="N90" s="326">
        <v>12</v>
      </c>
    </row>
    <row r="91" spans="1:14" ht="15" customHeight="1">
      <c r="A91" s="294" t="s">
        <v>1</v>
      </c>
      <c r="B91" s="30">
        <v>9.9939999999999998</v>
      </c>
      <c r="C91" s="31">
        <v>7.8659999999999997</v>
      </c>
      <c r="D91" s="32">
        <v>7.0540000000000003</v>
      </c>
      <c r="E91" s="32">
        <v>7.52</v>
      </c>
      <c r="F91" s="32">
        <v>7.9189999999999996</v>
      </c>
      <c r="G91" s="32">
        <v>8.6020000000000003</v>
      </c>
      <c r="H91" s="32">
        <v>9.3420000000000005</v>
      </c>
      <c r="I91" s="32">
        <v>8.1769999999999996</v>
      </c>
      <c r="J91" s="32">
        <v>7.7859999999999996</v>
      </c>
      <c r="K91" s="32">
        <v>8.3580000000000005</v>
      </c>
      <c r="L91" s="32">
        <v>8.2439999999999998</v>
      </c>
      <c r="M91" s="32">
        <v>7.4870000000000001</v>
      </c>
      <c r="N91" s="295">
        <v>7.2990000000000004</v>
      </c>
    </row>
    <row r="92" spans="1:14" ht="15" customHeight="1">
      <c r="A92" s="296" t="s">
        <v>2</v>
      </c>
      <c r="B92" s="30">
        <v>4.0439999999999996</v>
      </c>
      <c r="C92" s="31">
        <v>4.2690000000000001</v>
      </c>
      <c r="D92" s="32">
        <v>4.7889999999999997</v>
      </c>
      <c r="E92" s="32">
        <v>4.5549999999999997</v>
      </c>
      <c r="F92" s="32">
        <v>4.4390000000000001</v>
      </c>
      <c r="G92" s="32">
        <v>4.8840000000000003</v>
      </c>
      <c r="H92" s="32">
        <v>5.3550000000000004</v>
      </c>
      <c r="I92" s="32">
        <v>4.8739999999999997</v>
      </c>
      <c r="J92" s="32">
        <v>4.6020000000000003</v>
      </c>
      <c r="K92" s="32">
        <v>4.4210000000000003</v>
      </c>
      <c r="L92" s="32">
        <v>3.8879999999999999</v>
      </c>
      <c r="M92" s="32">
        <v>4.226</v>
      </c>
      <c r="N92" s="295">
        <v>4.04</v>
      </c>
    </row>
    <row r="93" spans="1:14" ht="15" customHeight="1">
      <c r="A93" s="296" t="s">
        <v>3</v>
      </c>
      <c r="B93" s="30">
        <v>2.4500000000000002</v>
      </c>
      <c r="C93" s="31">
        <v>2.4849999999999999</v>
      </c>
      <c r="D93" s="32">
        <v>2.6240000000000001</v>
      </c>
      <c r="E93" s="32">
        <v>2.8069999999999999</v>
      </c>
      <c r="F93" s="32">
        <v>3.048</v>
      </c>
      <c r="G93" s="32">
        <v>3.222</v>
      </c>
      <c r="H93" s="32">
        <v>2.9180000000000001</v>
      </c>
      <c r="I93" s="32">
        <v>2.3039999999999998</v>
      </c>
      <c r="J93" s="32">
        <v>2.5110000000000001</v>
      </c>
      <c r="K93" s="32">
        <v>2.722</v>
      </c>
      <c r="L93" s="32">
        <v>2.72</v>
      </c>
      <c r="M93" s="32">
        <v>2.5379999999999998</v>
      </c>
      <c r="N93" s="295">
        <v>2.3380000000000001</v>
      </c>
    </row>
    <row r="94" spans="1:14" ht="15" customHeight="1">
      <c r="A94" s="296" t="s">
        <v>4</v>
      </c>
      <c r="B94" s="30">
        <v>2.4169999999999998</v>
      </c>
      <c r="C94" s="31">
        <v>2.5409999999999999</v>
      </c>
      <c r="D94" s="32">
        <v>2.3759999999999999</v>
      </c>
      <c r="E94" s="32">
        <v>2.645</v>
      </c>
      <c r="F94" s="32">
        <v>2.702</v>
      </c>
      <c r="G94" s="32">
        <v>2.93</v>
      </c>
      <c r="H94" s="32">
        <v>2.9140000000000001</v>
      </c>
      <c r="I94" s="32">
        <v>3.121</v>
      </c>
      <c r="J94" s="32">
        <v>3.238</v>
      </c>
      <c r="K94" s="32">
        <v>3.1890000000000001</v>
      </c>
      <c r="L94" s="32">
        <v>2.86</v>
      </c>
      <c r="M94" s="32">
        <v>2.6880000000000002</v>
      </c>
      <c r="N94" s="295">
        <v>2.5750000000000002</v>
      </c>
    </row>
    <row r="95" spans="1:14" ht="15" customHeight="1">
      <c r="A95" s="296" t="s">
        <v>5</v>
      </c>
      <c r="B95" s="30">
        <v>1.0269999999999999</v>
      </c>
      <c r="C95" s="31">
        <v>0.94799999999999995</v>
      </c>
      <c r="D95" s="32">
        <v>1.0509999999999999</v>
      </c>
      <c r="E95" s="32">
        <v>1.1180000000000001</v>
      </c>
      <c r="F95" s="32">
        <v>1.0900000000000001</v>
      </c>
      <c r="G95" s="32">
        <v>1.421</v>
      </c>
      <c r="H95" s="32">
        <v>1.52</v>
      </c>
      <c r="I95" s="32">
        <v>1.242</v>
      </c>
      <c r="J95" s="32">
        <v>1.115</v>
      </c>
      <c r="K95" s="32">
        <v>1.246</v>
      </c>
      <c r="L95" s="32">
        <v>1.0660000000000001</v>
      </c>
      <c r="M95" s="32">
        <v>1.155</v>
      </c>
      <c r="N95" s="295">
        <v>1.2749999999999999</v>
      </c>
    </row>
    <row r="96" spans="1:14" ht="15" customHeight="1">
      <c r="A96" s="296" t="s">
        <v>6</v>
      </c>
      <c r="B96" s="30">
        <v>1.786</v>
      </c>
      <c r="C96" s="31">
        <v>1.5940000000000001</v>
      </c>
      <c r="D96" s="32">
        <v>1.647</v>
      </c>
      <c r="E96" s="32">
        <v>2.3919999999999999</v>
      </c>
      <c r="F96" s="32">
        <v>2.41</v>
      </c>
      <c r="G96" s="32">
        <v>2.5760000000000001</v>
      </c>
      <c r="H96" s="32">
        <v>2.9940000000000002</v>
      </c>
      <c r="I96" s="32">
        <v>2.8340000000000001</v>
      </c>
      <c r="J96" s="32">
        <v>2.8889999999999998</v>
      </c>
      <c r="K96" s="32">
        <v>2.774</v>
      </c>
      <c r="L96" s="32">
        <v>2.58</v>
      </c>
      <c r="M96" s="32">
        <v>2.7530000000000001</v>
      </c>
      <c r="N96" s="295">
        <v>2.3450000000000002</v>
      </c>
    </row>
    <row r="97" spans="1:14" ht="15" customHeight="1">
      <c r="A97" s="296" t="s">
        <v>7</v>
      </c>
      <c r="B97" s="30">
        <v>1.831</v>
      </c>
      <c r="C97" s="31">
        <v>1.8380000000000001</v>
      </c>
      <c r="D97" s="32">
        <v>2.2210000000000001</v>
      </c>
      <c r="E97" s="32">
        <v>2.419</v>
      </c>
      <c r="F97" s="32">
        <v>2.4489999999999998</v>
      </c>
      <c r="G97" s="32">
        <v>2.7330000000000001</v>
      </c>
      <c r="H97" s="32">
        <v>3.0230000000000001</v>
      </c>
      <c r="I97" s="32">
        <v>2.617</v>
      </c>
      <c r="J97" s="32">
        <v>2.66</v>
      </c>
      <c r="K97" s="32">
        <v>2.9550000000000001</v>
      </c>
      <c r="L97" s="32">
        <v>2.7370000000000001</v>
      </c>
      <c r="M97" s="32">
        <v>2.6539999999999999</v>
      </c>
      <c r="N97" s="295">
        <v>2.5489999999999999</v>
      </c>
    </row>
    <row r="98" spans="1:14" ht="15" customHeight="1">
      <c r="A98" s="296" t="s">
        <v>8</v>
      </c>
      <c r="B98" s="30">
        <v>1.121</v>
      </c>
      <c r="C98" s="31">
        <v>1.4219999999999999</v>
      </c>
      <c r="D98" s="32">
        <v>1.401</v>
      </c>
      <c r="E98" s="32">
        <v>1.5</v>
      </c>
      <c r="F98" s="32">
        <v>1.5289999999999999</v>
      </c>
      <c r="G98" s="32">
        <v>1.77</v>
      </c>
      <c r="H98" s="32">
        <v>1.758</v>
      </c>
      <c r="I98" s="32">
        <v>1.288</v>
      </c>
      <c r="J98" s="32">
        <v>1.484</v>
      </c>
      <c r="K98" s="32">
        <v>1.59</v>
      </c>
      <c r="L98" s="32">
        <v>1.548</v>
      </c>
      <c r="M98" s="32">
        <v>1.335</v>
      </c>
      <c r="N98" s="295">
        <v>1.2989999999999999</v>
      </c>
    </row>
    <row r="99" spans="1:14" ht="15" customHeight="1">
      <c r="A99" s="296" t="s">
        <v>9</v>
      </c>
      <c r="B99" s="30">
        <v>1.857</v>
      </c>
      <c r="C99" s="31">
        <v>1.756</v>
      </c>
      <c r="D99" s="32">
        <v>1.8029999999999999</v>
      </c>
      <c r="E99" s="32">
        <v>2.2749999999999999</v>
      </c>
      <c r="F99" s="32">
        <v>2.5960000000000001</v>
      </c>
      <c r="G99" s="32">
        <v>2.512</v>
      </c>
      <c r="H99" s="32">
        <v>2.4649999999999999</v>
      </c>
      <c r="I99" s="32">
        <v>2.2719999999999998</v>
      </c>
      <c r="J99" s="32">
        <v>2.5550000000000002</v>
      </c>
      <c r="K99" s="32">
        <v>2.7170000000000001</v>
      </c>
      <c r="L99" s="32">
        <v>2.4420000000000002</v>
      </c>
      <c r="M99" s="32">
        <v>2.3079999999999998</v>
      </c>
      <c r="N99" s="295">
        <v>2.3929999999999998</v>
      </c>
    </row>
    <row r="100" spans="1:14" ht="15" customHeight="1">
      <c r="A100" s="296" t="s">
        <v>10</v>
      </c>
      <c r="B100" s="30">
        <v>0.66400000000000003</v>
      </c>
      <c r="C100" s="31">
        <v>0.75700000000000001</v>
      </c>
      <c r="D100" s="32">
        <v>0.84099999999999997</v>
      </c>
      <c r="E100" s="32">
        <v>1.2150000000000001</v>
      </c>
      <c r="F100" s="32">
        <v>0.91700000000000004</v>
      </c>
      <c r="G100" s="32">
        <v>0.89200000000000002</v>
      </c>
      <c r="H100" s="32">
        <v>0.96899999999999997</v>
      </c>
      <c r="I100" s="32">
        <v>0.93600000000000005</v>
      </c>
      <c r="J100" s="32">
        <v>0.98</v>
      </c>
      <c r="K100" s="32">
        <v>1.054</v>
      </c>
      <c r="L100" s="32">
        <v>1.2270000000000001</v>
      </c>
      <c r="M100" s="32">
        <v>1.276</v>
      </c>
      <c r="N100" s="295">
        <v>1.2030000000000001</v>
      </c>
    </row>
    <row r="101" spans="1:14" ht="15" customHeight="1">
      <c r="A101" s="296" t="s">
        <v>11</v>
      </c>
      <c r="B101" s="30">
        <v>2.2890000000000001</v>
      </c>
      <c r="C101" s="31">
        <v>2.6539999999999999</v>
      </c>
      <c r="D101" s="32">
        <v>2.7120000000000002</v>
      </c>
      <c r="E101" s="32">
        <v>3.3370000000000002</v>
      </c>
      <c r="F101" s="32">
        <v>3.323</v>
      </c>
      <c r="G101" s="32">
        <v>3.0539999999999998</v>
      </c>
      <c r="H101" s="32">
        <v>2.7370000000000001</v>
      </c>
      <c r="I101" s="32">
        <v>2.75</v>
      </c>
      <c r="J101" s="32">
        <v>2.9740000000000002</v>
      </c>
      <c r="K101" s="32">
        <v>2.94</v>
      </c>
      <c r="L101" s="32">
        <v>2.9009999999999998</v>
      </c>
      <c r="M101" s="32">
        <v>2.641</v>
      </c>
      <c r="N101" s="295">
        <v>2.262</v>
      </c>
    </row>
    <row r="102" spans="1:14" ht="15" customHeight="1">
      <c r="A102" s="296" t="s">
        <v>12</v>
      </c>
      <c r="B102" s="30">
        <v>0.80900000000000005</v>
      </c>
      <c r="C102" s="31">
        <v>1.1259999999999999</v>
      </c>
      <c r="D102" s="32">
        <v>1.272</v>
      </c>
      <c r="E102" s="32">
        <v>1.8109999999999999</v>
      </c>
      <c r="F102" s="32">
        <v>1.772</v>
      </c>
      <c r="G102" s="32">
        <v>1.6850000000000001</v>
      </c>
      <c r="H102" s="32">
        <v>1.3819999999999999</v>
      </c>
      <c r="I102" s="32">
        <v>1.431</v>
      </c>
      <c r="J102" s="32">
        <v>1.546</v>
      </c>
      <c r="K102" s="32">
        <v>1.5580000000000001</v>
      </c>
      <c r="L102" s="32">
        <v>1.4279999999999999</v>
      </c>
      <c r="M102" s="32">
        <v>1.494</v>
      </c>
      <c r="N102" s="295">
        <v>1.103</v>
      </c>
    </row>
    <row r="103" spans="1:14" ht="15" customHeight="1">
      <c r="A103" s="296" t="s">
        <v>13</v>
      </c>
      <c r="B103" s="30">
        <v>1.2689999999999999</v>
      </c>
      <c r="C103" s="31">
        <v>1.337</v>
      </c>
      <c r="D103" s="32">
        <v>1.4550000000000001</v>
      </c>
      <c r="E103" s="32">
        <v>1.7549999999999999</v>
      </c>
      <c r="F103" s="32">
        <v>1.972</v>
      </c>
      <c r="G103" s="32">
        <v>2.2170000000000001</v>
      </c>
      <c r="H103" s="32">
        <v>2.2879999999999998</v>
      </c>
      <c r="I103" s="32">
        <v>2.258</v>
      </c>
      <c r="J103" s="32">
        <v>2.532</v>
      </c>
      <c r="K103" s="32">
        <v>2.649</v>
      </c>
      <c r="L103" s="32">
        <v>2.4689999999999999</v>
      </c>
      <c r="M103" s="32">
        <v>2.3769999999999998</v>
      </c>
      <c r="N103" s="295">
        <v>2.2170000000000001</v>
      </c>
    </row>
    <row r="104" spans="1:14" ht="15" customHeight="1" thickBot="1">
      <c r="A104" s="297" t="s">
        <v>14</v>
      </c>
      <c r="B104" s="33">
        <v>3.335</v>
      </c>
      <c r="C104" s="34">
        <v>3.2010000000000001</v>
      </c>
      <c r="D104" s="35">
        <v>3.3889999999999998</v>
      </c>
      <c r="E104" s="35">
        <v>3.5139999999999998</v>
      </c>
      <c r="F104" s="35">
        <v>3.597</v>
      </c>
      <c r="G104" s="35">
        <v>4.1340000000000003</v>
      </c>
      <c r="H104" s="35">
        <v>4.367</v>
      </c>
      <c r="I104" s="35">
        <v>4.0709999999999997</v>
      </c>
      <c r="J104" s="35">
        <v>3.7069999999999999</v>
      </c>
      <c r="K104" s="35">
        <v>3.2490000000000001</v>
      </c>
      <c r="L104" s="35">
        <v>3.0270000000000001</v>
      </c>
      <c r="M104" s="35">
        <v>2.569</v>
      </c>
      <c r="N104" s="298">
        <v>2.2799999999999998</v>
      </c>
    </row>
    <row r="105" spans="1:14" ht="18" customHeight="1" thickBot="1">
      <c r="A105" s="285" t="s">
        <v>15</v>
      </c>
      <c r="B105" s="321">
        <v>34.893000000000001</v>
      </c>
      <c r="C105" s="322">
        <v>33.793999999999997</v>
      </c>
      <c r="D105" s="323">
        <v>34.634999999999998</v>
      </c>
      <c r="E105" s="323">
        <v>38.863</v>
      </c>
      <c r="F105" s="323">
        <v>39.762999999999998</v>
      </c>
      <c r="G105" s="323">
        <v>42.631999999999998</v>
      </c>
      <c r="H105" s="323">
        <v>44.031999999999996</v>
      </c>
      <c r="I105" s="323">
        <v>40.174999999999997</v>
      </c>
      <c r="J105" s="323">
        <v>40.579000000000001</v>
      </c>
      <c r="K105" s="323">
        <v>41.421999999999997</v>
      </c>
      <c r="L105" s="324">
        <v>39.137</v>
      </c>
      <c r="M105" s="324">
        <v>37.500999999999998</v>
      </c>
      <c r="N105" s="325">
        <v>35.177999999999997</v>
      </c>
    </row>
  </sheetData>
  <mergeCells count="15">
    <mergeCell ref="A44:N44"/>
    <mergeCell ref="A46:A47"/>
    <mergeCell ref="C46:N46"/>
    <mergeCell ref="A1:N1"/>
    <mergeCell ref="A3:A4"/>
    <mergeCell ref="C3:N3"/>
    <mergeCell ref="A23:N23"/>
    <mergeCell ref="A25:A26"/>
    <mergeCell ref="C25:N25"/>
    <mergeCell ref="A87:N87"/>
    <mergeCell ref="A89:A90"/>
    <mergeCell ref="C89:N89"/>
    <mergeCell ref="A67:N67"/>
    <mergeCell ref="A69:A70"/>
    <mergeCell ref="C69:N69"/>
  </mergeCells>
  <printOptions horizontalCentered="1"/>
  <pageMargins left="0" right="0" top="0.74803149606299213" bottom="0" header="0.31496062992125984" footer="0.31496062992125984"/>
  <pageSetup paperSize="9" orientation="portrait" horizontalDpi="4294967294" r:id="rId1"/>
  <headerFooter>
    <oddHeader>&amp;RPříloha č. 3a
str. &amp;P</oddHeader>
  </headerFooter>
  <rowBreaks count="2" manualBreakCount="2">
    <brk id="42" max="16383" man="1"/>
    <brk id="8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indowProtection="1" workbookViewId="0">
      <selection sqref="A1:N1"/>
    </sheetView>
  </sheetViews>
  <sheetFormatPr defaultRowHeight="15"/>
  <cols>
    <col min="1" max="1" width="18.140625" customWidth="1"/>
    <col min="2" max="2" width="8.28515625" customWidth="1"/>
    <col min="3" max="15" width="8" customWidth="1"/>
  </cols>
  <sheetData>
    <row r="1" spans="1:16" ht="18">
      <c r="A1" s="442"/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</row>
    <row r="3" spans="1:16" ht="30" customHeight="1">
      <c r="A3" s="436" t="s">
        <v>31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</row>
    <row r="4" spans="1:16" ht="15.75" thickBot="1">
      <c r="A4" s="21"/>
      <c r="B4" s="22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4"/>
      <c r="O4" s="2"/>
      <c r="P4" s="10"/>
    </row>
    <row r="5" spans="1:16" ht="19.5" customHeight="1" thickBot="1">
      <c r="A5" s="443"/>
      <c r="B5" s="406" t="s">
        <v>237</v>
      </c>
      <c r="C5" s="433">
        <v>2013</v>
      </c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5"/>
      <c r="O5" s="406" t="s">
        <v>20</v>
      </c>
      <c r="P5" s="406" t="s">
        <v>21</v>
      </c>
    </row>
    <row r="6" spans="1:16" ht="19.5" customHeight="1" thickBot="1">
      <c r="A6" s="444"/>
      <c r="B6" s="407"/>
      <c r="C6" s="36">
        <v>1</v>
      </c>
      <c r="D6" s="37">
        <v>2</v>
      </c>
      <c r="E6" s="37">
        <v>3</v>
      </c>
      <c r="F6" s="37">
        <v>4</v>
      </c>
      <c r="G6" s="37">
        <v>5</v>
      </c>
      <c r="H6" s="37">
        <v>6</v>
      </c>
      <c r="I6" s="37">
        <v>7</v>
      </c>
      <c r="J6" s="37">
        <v>8</v>
      </c>
      <c r="K6" s="37">
        <v>9</v>
      </c>
      <c r="L6" s="37">
        <v>10</v>
      </c>
      <c r="M6" s="37">
        <v>11</v>
      </c>
      <c r="N6" s="37">
        <v>12</v>
      </c>
      <c r="O6" s="407"/>
      <c r="P6" s="407"/>
    </row>
    <row r="7" spans="1:16" ht="17.100000000000001" customHeight="1">
      <c r="A7" s="282" t="s">
        <v>22</v>
      </c>
      <c r="B7" s="71">
        <v>504.38141666666667</v>
      </c>
      <c r="C7" s="38">
        <v>585.80899999999997</v>
      </c>
      <c r="D7" s="39">
        <v>593.68299999999999</v>
      </c>
      <c r="E7" s="39">
        <v>587.76800000000003</v>
      </c>
      <c r="F7" s="39">
        <v>565.22799999999995</v>
      </c>
      <c r="G7" s="39">
        <v>547.46299999999997</v>
      </c>
      <c r="H7" s="39">
        <v>540.47299999999996</v>
      </c>
      <c r="I7" s="39">
        <v>551.096</v>
      </c>
      <c r="J7" s="39">
        <v>551.73099999999999</v>
      </c>
      <c r="K7" s="40">
        <v>557.05799999999999</v>
      </c>
      <c r="L7" s="40">
        <v>556.68100000000004</v>
      </c>
      <c r="M7" s="40">
        <v>565.31299999999999</v>
      </c>
      <c r="N7" s="40">
        <v>596.83299999999997</v>
      </c>
      <c r="O7" s="72">
        <v>564.44791666666663</v>
      </c>
      <c r="P7" s="72">
        <v>60.066499999999962</v>
      </c>
    </row>
    <row r="8" spans="1:16" ht="17.100000000000001" customHeight="1">
      <c r="A8" s="282" t="s">
        <v>23</v>
      </c>
      <c r="B8" s="72">
        <v>254.41916666666665</v>
      </c>
      <c r="C8" s="41">
        <v>274.45800000000003</v>
      </c>
      <c r="D8" s="42">
        <v>276.702</v>
      </c>
      <c r="E8" s="42">
        <v>276.16699999999997</v>
      </c>
      <c r="F8" s="42">
        <v>271.827</v>
      </c>
      <c r="G8" s="42">
        <v>268.93299999999999</v>
      </c>
      <c r="H8" s="42">
        <v>269.16800000000001</v>
      </c>
      <c r="I8" s="42">
        <v>280.72199999999998</v>
      </c>
      <c r="J8" s="42">
        <v>282.38099999999997</v>
      </c>
      <c r="K8" s="42">
        <v>283.38600000000002</v>
      </c>
      <c r="L8" s="42">
        <v>282.69299999999998</v>
      </c>
      <c r="M8" s="42">
        <v>284.2</v>
      </c>
      <c r="N8" s="42">
        <v>289.50099999999998</v>
      </c>
      <c r="O8" s="72">
        <v>277.39033333333333</v>
      </c>
      <c r="P8" s="75">
        <v>22.971166666666676</v>
      </c>
    </row>
    <row r="9" spans="1:16" ht="17.100000000000001" customHeight="1">
      <c r="A9" s="282" t="s">
        <v>24</v>
      </c>
      <c r="B9" s="72">
        <v>249.96225000000001</v>
      </c>
      <c r="C9" s="41">
        <v>311.351</v>
      </c>
      <c r="D9" s="42">
        <v>316.98099999999999</v>
      </c>
      <c r="E9" s="42">
        <v>311.601</v>
      </c>
      <c r="F9" s="42">
        <v>293.40100000000001</v>
      </c>
      <c r="G9" s="42">
        <v>278.52999999999997</v>
      </c>
      <c r="H9" s="42">
        <v>271.30500000000001</v>
      </c>
      <c r="I9" s="42">
        <v>270.37400000000002</v>
      </c>
      <c r="J9" s="42">
        <v>269.35000000000002</v>
      </c>
      <c r="K9" s="42">
        <v>273.67200000000003</v>
      </c>
      <c r="L9" s="42">
        <v>273.988</v>
      </c>
      <c r="M9" s="42">
        <v>281.113</v>
      </c>
      <c r="N9" s="42">
        <v>307.33199999999999</v>
      </c>
      <c r="O9" s="72">
        <v>287.0575833333333</v>
      </c>
      <c r="P9" s="75">
        <v>37.095333333333286</v>
      </c>
    </row>
    <row r="10" spans="1:16" ht="17.100000000000001" customHeight="1">
      <c r="A10" s="282" t="s">
        <v>25</v>
      </c>
      <c r="B10" s="72">
        <v>104.47158333333333</v>
      </c>
      <c r="C10" s="41">
        <v>138.10400000000001</v>
      </c>
      <c r="D10" s="42">
        <v>143.76</v>
      </c>
      <c r="E10" s="42">
        <v>132.398</v>
      </c>
      <c r="F10" s="42">
        <v>126.18</v>
      </c>
      <c r="G10" s="42">
        <v>114.58499999999999</v>
      </c>
      <c r="H10" s="42">
        <v>108.911</v>
      </c>
      <c r="I10" s="42">
        <v>111.31699999999999</v>
      </c>
      <c r="J10" s="42">
        <v>111.967</v>
      </c>
      <c r="K10" s="42">
        <v>104.244</v>
      </c>
      <c r="L10" s="42">
        <v>103.83799999999999</v>
      </c>
      <c r="M10" s="42">
        <v>108.20399999999999</v>
      </c>
      <c r="N10" s="42">
        <v>120.03</v>
      </c>
      <c r="O10" s="72">
        <v>117.94629166666667</v>
      </c>
      <c r="P10" s="75">
        <v>13.474708333333339</v>
      </c>
    </row>
    <row r="11" spans="1:16" ht="17.100000000000001" customHeight="1">
      <c r="A11" s="282" t="s">
        <v>26</v>
      </c>
      <c r="B11" s="72">
        <v>46.042333333333339</v>
      </c>
      <c r="C11" s="41">
        <v>43.006999999999998</v>
      </c>
      <c r="D11" s="42">
        <v>36.886000000000003</v>
      </c>
      <c r="E11" s="42">
        <v>49.814</v>
      </c>
      <c r="F11" s="42">
        <v>69.11</v>
      </c>
      <c r="G11" s="42">
        <v>58.262</v>
      </c>
      <c r="H11" s="42">
        <v>45.524000000000001</v>
      </c>
      <c r="I11" s="42">
        <v>42.24</v>
      </c>
      <c r="J11" s="42">
        <v>41.198999999999998</v>
      </c>
      <c r="K11" s="42">
        <v>59.792999999999999</v>
      </c>
      <c r="L11" s="42">
        <v>46.72</v>
      </c>
      <c r="M11" s="42">
        <v>42.203000000000003</v>
      </c>
      <c r="N11" s="42">
        <v>28.225000000000001</v>
      </c>
      <c r="O11" s="72">
        <v>46.91525</v>
      </c>
      <c r="P11" s="75">
        <v>0.87291666666666146</v>
      </c>
    </row>
    <row r="12" spans="1:16" ht="17.100000000000001" customHeight="1">
      <c r="A12" s="282" t="s">
        <v>27</v>
      </c>
      <c r="B12" s="72">
        <v>27.814833333333333</v>
      </c>
      <c r="C12" s="41">
        <v>26.661999999999999</v>
      </c>
      <c r="D12" s="42">
        <v>18.837</v>
      </c>
      <c r="E12" s="42">
        <v>26.587</v>
      </c>
      <c r="F12" s="42">
        <v>43.125999999999998</v>
      </c>
      <c r="G12" s="42">
        <v>33.954000000000001</v>
      </c>
      <c r="H12" s="42">
        <v>24.725999999999999</v>
      </c>
      <c r="I12" s="42">
        <v>16.847000000000001</v>
      </c>
      <c r="J12" s="42">
        <v>17.763999999999999</v>
      </c>
      <c r="K12" s="42">
        <v>31.698</v>
      </c>
      <c r="L12" s="42">
        <v>19.93</v>
      </c>
      <c r="M12" s="42">
        <v>16.597999999999999</v>
      </c>
      <c r="N12" s="42">
        <v>12.661</v>
      </c>
      <c r="O12" s="72">
        <v>24.115833333333331</v>
      </c>
      <c r="P12" s="75">
        <v>-3.6990000000000016</v>
      </c>
    </row>
    <row r="13" spans="1:16" ht="17.100000000000001" customHeight="1">
      <c r="A13" s="282" t="s">
        <v>124</v>
      </c>
      <c r="B13" s="72">
        <v>2.38225</v>
      </c>
      <c r="C13" s="41">
        <v>1.4650000000000001</v>
      </c>
      <c r="D13" s="42">
        <v>1.05</v>
      </c>
      <c r="E13" s="42">
        <v>2.4790000000000001</v>
      </c>
      <c r="F13" s="42">
        <v>6.6920000000000002</v>
      </c>
      <c r="G13" s="42">
        <v>4.8929999999999998</v>
      </c>
      <c r="H13" s="42">
        <v>3.923</v>
      </c>
      <c r="I13" s="42">
        <v>2.3969999999999998</v>
      </c>
      <c r="J13" s="42">
        <v>1.331</v>
      </c>
      <c r="K13" s="42">
        <v>2.7280000000000002</v>
      </c>
      <c r="L13" s="42">
        <v>1.823</v>
      </c>
      <c r="M13" s="42">
        <v>1.548</v>
      </c>
      <c r="N13" s="42">
        <v>1.8120000000000001</v>
      </c>
      <c r="O13" s="72">
        <v>2.6784166666666667</v>
      </c>
      <c r="P13" s="75">
        <v>0.29616666666666669</v>
      </c>
    </row>
    <row r="14" spans="1:16" ht="17.100000000000001" customHeight="1">
      <c r="A14" s="282" t="s">
        <v>28</v>
      </c>
      <c r="B14" s="72">
        <v>49.113999999999997</v>
      </c>
      <c r="C14" s="41">
        <v>83.504999999999995</v>
      </c>
      <c r="D14" s="42">
        <v>44.76</v>
      </c>
      <c r="E14" s="42">
        <v>43.899000000000001</v>
      </c>
      <c r="F14" s="42">
        <v>46.57</v>
      </c>
      <c r="G14" s="42">
        <v>40.497</v>
      </c>
      <c r="H14" s="42">
        <v>38.533999999999999</v>
      </c>
      <c r="I14" s="42">
        <v>52.863</v>
      </c>
      <c r="J14" s="42">
        <v>41.834000000000003</v>
      </c>
      <c r="K14" s="42">
        <v>65.12</v>
      </c>
      <c r="L14" s="42">
        <v>46.343000000000004</v>
      </c>
      <c r="M14" s="42">
        <v>50.835000000000001</v>
      </c>
      <c r="N14" s="42">
        <v>59.744999999999997</v>
      </c>
      <c r="O14" s="72">
        <v>51.208750000000002</v>
      </c>
      <c r="P14" s="75">
        <v>2.0947500000000048</v>
      </c>
    </row>
    <row r="15" spans="1:16" ht="17.100000000000001" customHeight="1">
      <c r="A15" s="283" t="s">
        <v>29</v>
      </c>
      <c r="B15" s="73">
        <v>39.877791666666667</v>
      </c>
      <c r="C15" s="43">
        <v>33.793999999999997</v>
      </c>
      <c r="D15" s="44">
        <v>34.634999999999998</v>
      </c>
      <c r="E15" s="44">
        <v>38.863</v>
      </c>
      <c r="F15" s="44">
        <v>39.762999999999998</v>
      </c>
      <c r="G15" s="44">
        <v>42.631999999999998</v>
      </c>
      <c r="H15" s="44">
        <v>44.031999999999996</v>
      </c>
      <c r="I15" s="44">
        <v>40.174999999999997</v>
      </c>
      <c r="J15" s="44">
        <v>40.579000000000001</v>
      </c>
      <c r="K15" s="44">
        <v>41.421999999999997</v>
      </c>
      <c r="L15" s="44">
        <v>39.137</v>
      </c>
      <c r="M15" s="44">
        <v>37.500999999999998</v>
      </c>
      <c r="N15" s="44">
        <v>35.177999999999997</v>
      </c>
      <c r="O15" s="73">
        <v>38.964041666666667</v>
      </c>
      <c r="P15" s="76">
        <v>-0.91375000000000028</v>
      </c>
    </row>
    <row r="16" spans="1:16" ht="17.100000000000001" customHeight="1" thickBot="1">
      <c r="A16" s="284" t="s">
        <v>235</v>
      </c>
      <c r="B16" s="74">
        <v>12.648178236215438</v>
      </c>
      <c r="C16" s="45">
        <v>17.334704385393856</v>
      </c>
      <c r="D16" s="46">
        <v>17.141128915836582</v>
      </c>
      <c r="E16" s="46">
        <v>15.124102616884954</v>
      </c>
      <c r="F16" s="46">
        <v>14.214923421271031</v>
      </c>
      <c r="G16" s="46">
        <v>12.841597860761869</v>
      </c>
      <c r="H16" s="46">
        <v>12.274550327034884</v>
      </c>
      <c r="I16" s="46">
        <v>13.71738643434972</v>
      </c>
      <c r="J16" s="46">
        <v>13.596466152443382</v>
      </c>
      <c r="K16" s="46">
        <v>13.448360774467675</v>
      </c>
      <c r="L16" s="46">
        <v>14.223905766921328</v>
      </c>
      <c r="M16" s="46">
        <v>15.074611343697502</v>
      </c>
      <c r="N16" s="46">
        <v>16.966086758769684</v>
      </c>
      <c r="O16" s="74">
        <v>14.486380070513732</v>
      </c>
      <c r="P16" s="77">
        <v>1.8382018342982942</v>
      </c>
    </row>
    <row r="17" spans="1:1">
      <c r="A17" s="25" t="s">
        <v>30</v>
      </c>
    </row>
  </sheetData>
  <mergeCells count="7">
    <mergeCell ref="P5:P6"/>
    <mergeCell ref="A1:N1"/>
    <mergeCell ref="A5:A6"/>
    <mergeCell ref="B5:B6"/>
    <mergeCell ref="C5:N5"/>
    <mergeCell ref="O5:O6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4294967294" verticalDpi="0" r:id="rId1"/>
  <headerFooter>
    <oddHeader>&amp;RPříloha č. 3b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indowProtection="1" workbookViewId="0">
      <selection sqref="A1:F1"/>
    </sheetView>
  </sheetViews>
  <sheetFormatPr defaultRowHeight="15"/>
  <cols>
    <col min="1" max="1" width="11.140625" customWidth="1"/>
    <col min="2" max="6" width="14.140625" customWidth="1"/>
  </cols>
  <sheetData>
    <row r="1" spans="1:6" ht="30" customHeight="1" thickBot="1">
      <c r="A1" s="445" t="s">
        <v>248</v>
      </c>
      <c r="B1" s="445"/>
      <c r="C1" s="445"/>
      <c r="D1" s="445"/>
      <c r="E1" s="445"/>
      <c r="F1" s="445"/>
    </row>
    <row r="2" spans="1:6" ht="16.5" customHeight="1">
      <c r="A2" s="446" t="s">
        <v>32</v>
      </c>
      <c r="B2" s="448" t="s">
        <v>125</v>
      </c>
      <c r="C2" s="448" t="s">
        <v>249</v>
      </c>
      <c r="D2" s="450" t="s">
        <v>250</v>
      </c>
      <c r="E2" s="446" t="s">
        <v>251</v>
      </c>
      <c r="F2" s="448" t="s">
        <v>252</v>
      </c>
    </row>
    <row r="3" spans="1:6" ht="16.5" customHeight="1" thickBot="1">
      <c r="A3" s="447"/>
      <c r="B3" s="449"/>
      <c r="C3" s="449"/>
      <c r="D3" s="451"/>
      <c r="E3" s="447"/>
      <c r="F3" s="449"/>
    </row>
    <row r="4" spans="1:6" ht="21.75" customHeight="1">
      <c r="A4" s="230" t="s">
        <v>197</v>
      </c>
      <c r="B4" s="216">
        <v>179</v>
      </c>
      <c r="C4" s="216">
        <v>107</v>
      </c>
      <c r="D4" s="217">
        <v>72</v>
      </c>
      <c r="E4" s="218">
        <v>0</v>
      </c>
      <c r="F4" s="216">
        <v>0</v>
      </c>
    </row>
    <row r="5" spans="1:6" ht="21.75" customHeight="1">
      <c r="A5" s="230" t="s">
        <v>198</v>
      </c>
      <c r="B5" s="216">
        <v>152</v>
      </c>
      <c r="C5" s="216">
        <v>119</v>
      </c>
      <c r="D5" s="217">
        <v>32</v>
      </c>
      <c r="E5" s="219">
        <v>0</v>
      </c>
      <c r="F5" s="216">
        <v>1</v>
      </c>
    </row>
    <row r="6" spans="1:6" ht="21.75" customHeight="1">
      <c r="A6" s="230" t="s">
        <v>199</v>
      </c>
      <c r="B6" s="216">
        <v>191</v>
      </c>
      <c r="C6" s="216">
        <v>135</v>
      </c>
      <c r="D6" s="217">
        <v>56</v>
      </c>
      <c r="E6" s="219">
        <v>0</v>
      </c>
      <c r="F6" s="216">
        <v>0</v>
      </c>
    </row>
    <row r="7" spans="1:6" ht="21.75" customHeight="1" thickBot="1">
      <c r="A7" s="231" t="s">
        <v>200</v>
      </c>
      <c r="B7" s="220">
        <v>188</v>
      </c>
      <c r="C7" s="220">
        <v>150</v>
      </c>
      <c r="D7" s="221">
        <v>8</v>
      </c>
      <c r="E7" s="222">
        <v>0</v>
      </c>
      <c r="F7" s="220">
        <v>30</v>
      </c>
    </row>
    <row r="8" spans="1:6" ht="60" customHeight="1">
      <c r="A8" s="223"/>
      <c r="B8" s="223"/>
      <c r="C8" s="223"/>
      <c r="D8" s="223"/>
      <c r="E8" s="223"/>
      <c r="F8" s="223"/>
    </row>
    <row r="9" spans="1:6" ht="52.5" customHeight="1" thickBot="1">
      <c r="A9" s="445" t="s">
        <v>134</v>
      </c>
      <c r="B9" s="445"/>
      <c r="C9" s="445"/>
      <c r="D9" s="445"/>
      <c r="E9" s="445"/>
      <c r="F9" s="445"/>
    </row>
    <row r="10" spans="1:6" ht="20.100000000000001" customHeight="1">
      <c r="A10" s="454" t="s">
        <v>126</v>
      </c>
      <c r="B10" s="455"/>
      <c r="C10" s="456"/>
      <c r="D10" s="474" t="s">
        <v>127</v>
      </c>
      <c r="E10" s="475"/>
      <c r="F10" s="224">
        <v>632</v>
      </c>
    </row>
    <row r="11" spans="1:6" ht="20.100000000000001" customHeight="1" thickBot="1">
      <c r="A11" s="457"/>
      <c r="B11" s="458"/>
      <c r="C11" s="459"/>
      <c r="D11" s="476" t="s">
        <v>128</v>
      </c>
      <c r="E11" s="477"/>
      <c r="F11" s="225">
        <v>193</v>
      </c>
    </row>
    <row r="12" spans="1:6" ht="20.100000000000001" customHeight="1" thickBot="1">
      <c r="A12" s="460"/>
      <c r="B12" s="461"/>
      <c r="C12" s="462"/>
      <c r="D12" s="478" t="s">
        <v>102</v>
      </c>
      <c r="E12" s="479"/>
      <c r="F12" s="226">
        <v>825</v>
      </c>
    </row>
    <row r="13" spans="1:6" ht="30" customHeight="1">
      <c r="A13" s="454" t="s">
        <v>129</v>
      </c>
      <c r="B13" s="455"/>
      <c r="C13" s="456"/>
      <c r="D13" s="452" t="s">
        <v>130</v>
      </c>
      <c r="E13" s="453"/>
      <c r="F13" s="227">
        <v>548</v>
      </c>
    </row>
    <row r="14" spans="1:6" ht="30" customHeight="1">
      <c r="A14" s="457"/>
      <c r="B14" s="458"/>
      <c r="C14" s="459"/>
      <c r="D14" s="466" t="s">
        <v>131</v>
      </c>
      <c r="E14" s="467"/>
      <c r="F14" s="228">
        <v>208</v>
      </c>
    </row>
    <row r="15" spans="1:6" ht="30" customHeight="1" thickBot="1">
      <c r="A15" s="457"/>
      <c r="B15" s="458"/>
      <c r="C15" s="459"/>
      <c r="D15" s="468" t="s">
        <v>132</v>
      </c>
      <c r="E15" s="469"/>
      <c r="F15" s="228">
        <v>67</v>
      </c>
    </row>
    <row r="16" spans="1:6" ht="30" customHeight="1" thickBot="1">
      <c r="A16" s="460"/>
      <c r="B16" s="461"/>
      <c r="C16" s="462"/>
      <c r="D16" s="470" t="s">
        <v>102</v>
      </c>
      <c r="E16" s="471"/>
      <c r="F16" s="229">
        <v>823</v>
      </c>
    </row>
    <row r="17" spans="1:6" ht="20.100000000000001" customHeight="1" thickBot="1">
      <c r="A17" s="463" t="s">
        <v>133</v>
      </c>
      <c r="B17" s="464"/>
      <c r="C17" s="465"/>
      <c r="D17" s="472" t="s">
        <v>102</v>
      </c>
      <c r="E17" s="473"/>
      <c r="F17" s="266">
        <v>13</v>
      </c>
    </row>
  </sheetData>
  <mergeCells count="19">
    <mergeCell ref="D13:E13"/>
    <mergeCell ref="A10:C12"/>
    <mergeCell ref="A13:C16"/>
    <mergeCell ref="A17:C17"/>
    <mergeCell ref="A9:F9"/>
    <mergeCell ref="D14:E14"/>
    <mergeCell ref="D15:E15"/>
    <mergeCell ref="D16:E16"/>
    <mergeCell ref="D17:E17"/>
    <mergeCell ref="D10:E10"/>
    <mergeCell ref="D11:E11"/>
    <mergeCell ref="D12:E12"/>
    <mergeCell ref="A1:F1"/>
    <mergeCell ref="A2:A3"/>
    <mergeCell ref="B2:B3"/>
    <mergeCell ref="C2:C3"/>
    <mergeCell ref="D2:D3"/>
    <mergeCell ref="E2:E3"/>
    <mergeCell ref="F2:F3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portrait" horizontalDpi="4294967294" verticalDpi="0" r:id="rId1"/>
  <headerFooter>
    <oddHeader>&amp;RPříloha č. 4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33"/>
  <sheetViews>
    <sheetView windowProtection="1" view="pageBreakPreview" zoomScale="70" zoomScaleNormal="100" zoomScaleSheetLayoutView="70" workbookViewId="0">
      <selection sqref="A1:AC1"/>
    </sheetView>
  </sheetViews>
  <sheetFormatPr defaultColWidth="10.28515625" defaultRowHeight="12.75"/>
  <cols>
    <col min="1" max="1" width="4.28515625" style="79" customWidth="1"/>
    <col min="2" max="29" width="12.7109375" style="79" customWidth="1"/>
    <col min="30" max="30" width="9.85546875" style="79" customWidth="1"/>
    <col min="31" max="31" width="10.28515625" style="79" customWidth="1"/>
    <col min="32" max="32" width="6.140625" style="79" customWidth="1"/>
    <col min="33" max="33" width="56.5703125" style="79" customWidth="1"/>
    <col min="34" max="34" width="11.140625" style="79" customWidth="1"/>
    <col min="35" max="16384" width="10.28515625" style="79"/>
  </cols>
  <sheetData>
    <row r="1" spans="1:41" ht="36.75" customHeight="1">
      <c r="A1" s="495" t="s">
        <v>201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495"/>
      <c r="Y1" s="495"/>
      <c r="Z1" s="495"/>
      <c r="AA1" s="495"/>
      <c r="AB1" s="495"/>
      <c r="AC1" s="495"/>
      <c r="AG1" s="215"/>
      <c r="AH1" s="94"/>
      <c r="AI1" s="94"/>
      <c r="AJ1" s="94"/>
    </row>
    <row r="2" spans="1:41" ht="13.5" customHeight="1">
      <c r="A2" s="214"/>
      <c r="C2" s="211"/>
      <c r="D2" s="213"/>
      <c r="E2" s="211"/>
      <c r="F2" s="211"/>
      <c r="G2" s="211"/>
      <c r="H2" s="211"/>
      <c r="I2" s="211"/>
      <c r="J2" s="211"/>
      <c r="K2" s="211"/>
      <c r="L2" s="211"/>
      <c r="O2" s="211"/>
      <c r="P2" s="212"/>
      <c r="Q2" s="209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G2" s="94"/>
      <c r="AH2" s="94"/>
      <c r="AI2" s="94"/>
      <c r="AJ2" s="94"/>
    </row>
    <row r="3" spans="1:41" ht="15.75" customHeight="1" thickBot="1">
      <c r="A3" s="210"/>
      <c r="E3" s="209"/>
      <c r="F3" s="208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E3" s="207"/>
      <c r="AG3" s="206"/>
      <c r="AH3" s="174"/>
      <c r="AI3" s="205"/>
      <c r="AJ3" s="94"/>
    </row>
    <row r="4" spans="1:41" s="155" customFormat="1" ht="81.75" customHeight="1" thickTop="1">
      <c r="A4" s="499" t="s">
        <v>91</v>
      </c>
      <c r="B4" s="484" t="s">
        <v>92</v>
      </c>
      <c r="C4" s="484"/>
      <c r="D4" s="484"/>
      <c r="E4" s="483"/>
      <c r="F4" s="482" t="s">
        <v>182</v>
      </c>
      <c r="G4" s="484"/>
      <c r="H4" s="484"/>
      <c r="I4" s="483"/>
      <c r="J4" s="482" t="s">
        <v>183</v>
      </c>
      <c r="K4" s="484"/>
      <c r="L4" s="484"/>
      <c r="M4" s="483"/>
      <c r="N4" s="482" t="s">
        <v>93</v>
      </c>
      <c r="O4" s="483"/>
      <c r="P4" s="489" t="s">
        <v>184</v>
      </c>
      <c r="Q4" s="490"/>
      <c r="R4" s="490"/>
      <c r="S4" s="491"/>
      <c r="T4" s="484" t="s">
        <v>94</v>
      </c>
      <c r="U4" s="484"/>
      <c r="V4" s="482" t="s">
        <v>185</v>
      </c>
      <c r="W4" s="483"/>
      <c r="X4" s="482" t="s">
        <v>186</v>
      </c>
      <c r="Y4" s="483"/>
      <c r="Z4" s="482" t="s">
        <v>187</v>
      </c>
      <c r="AA4" s="483"/>
      <c r="AB4" s="484" t="s">
        <v>95</v>
      </c>
      <c r="AC4" s="502"/>
      <c r="AE4" s="204"/>
      <c r="AF4" s="204"/>
      <c r="AG4" s="133"/>
      <c r="AH4" s="203"/>
      <c r="AI4" s="202"/>
      <c r="AJ4" s="97"/>
    </row>
    <row r="5" spans="1:41" ht="30.75" customHeight="1" thickBot="1">
      <c r="A5" s="500"/>
      <c r="B5" s="498" t="s">
        <v>96</v>
      </c>
      <c r="C5" s="488"/>
      <c r="D5" s="487" t="s">
        <v>97</v>
      </c>
      <c r="E5" s="486"/>
      <c r="F5" s="485" t="s">
        <v>96</v>
      </c>
      <c r="G5" s="488"/>
      <c r="H5" s="487" t="s">
        <v>97</v>
      </c>
      <c r="I5" s="486"/>
      <c r="J5" s="485" t="s">
        <v>96</v>
      </c>
      <c r="K5" s="488"/>
      <c r="L5" s="487" t="s">
        <v>97</v>
      </c>
      <c r="M5" s="486"/>
      <c r="N5" s="485" t="s">
        <v>97</v>
      </c>
      <c r="O5" s="486"/>
      <c r="P5" s="485" t="s">
        <v>96</v>
      </c>
      <c r="Q5" s="488"/>
      <c r="R5" s="487" t="s">
        <v>97</v>
      </c>
      <c r="S5" s="486"/>
      <c r="T5" s="493" t="s">
        <v>97</v>
      </c>
      <c r="U5" s="493"/>
      <c r="V5" s="485" t="s">
        <v>98</v>
      </c>
      <c r="W5" s="486"/>
      <c r="X5" s="485" t="s">
        <v>99</v>
      </c>
      <c r="Y5" s="486"/>
      <c r="Z5" s="485" t="s">
        <v>98</v>
      </c>
      <c r="AA5" s="486"/>
      <c r="AB5" s="493" t="s">
        <v>100</v>
      </c>
      <c r="AC5" s="494"/>
      <c r="AE5" s="104"/>
      <c r="AF5" s="130"/>
      <c r="AG5" s="104"/>
      <c r="AH5" s="156"/>
      <c r="AI5" s="194"/>
    </row>
    <row r="6" spans="1:41" ht="30.75" customHeight="1">
      <c r="A6" s="500"/>
      <c r="B6" s="144" t="s">
        <v>101</v>
      </c>
      <c r="C6" s="146" t="s">
        <v>102</v>
      </c>
      <c r="D6" s="146" t="s">
        <v>101</v>
      </c>
      <c r="E6" s="201" t="s">
        <v>102</v>
      </c>
      <c r="F6" s="144" t="s">
        <v>101</v>
      </c>
      <c r="G6" s="146" t="s">
        <v>102</v>
      </c>
      <c r="H6" s="146" t="s">
        <v>101</v>
      </c>
      <c r="I6" s="143" t="s">
        <v>102</v>
      </c>
      <c r="J6" s="99" t="s">
        <v>101</v>
      </c>
      <c r="K6" s="146" t="s">
        <v>102</v>
      </c>
      <c r="L6" s="146" t="s">
        <v>101</v>
      </c>
      <c r="M6" s="198" t="s">
        <v>102</v>
      </c>
      <c r="N6" s="200" t="s">
        <v>101</v>
      </c>
      <c r="O6" s="143" t="s">
        <v>102</v>
      </c>
      <c r="P6" s="199" t="s">
        <v>101</v>
      </c>
      <c r="Q6" s="146" t="s">
        <v>102</v>
      </c>
      <c r="R6" s="146" t="s">
        <v>101</v>
      </c>
      <c r="S6" s="198" t="s">
        <v>102</v>
      </c>
      <c r="T6" s="196" t="s">
        <v>101</v>
      </c>
      <c r="U6" s="197" t="s">
        <v>102</v>
      </c>
      <c r="V6" s="142" t="s">
        <v>101</v>
      </c>
      <c r="W6" s="143" t="s">
        <v>102</v>
      </c>
      <c r="X6" s="142" t="s">
        <v>101</v>
      </c>
      <c r="Y6" s="143" t="s">
        <v>102</v>
      </c>
      <c r="Z6" s="142" t="s">
        <v>101</v>
      </c>
      <c r="AA6" s="143" t="s">
        <v>102</v>
      </c>
      <c r="AB6" s="196" t="s">
        <v>101</v>
      </c>
      <c r="AC6" s="195" t="s">
        <v>102</v>
      </c>
      <c r="AE6" s="104"/>
      <c r="AF6" s="130"/>
      <c r="AG6" s="104"/>
      <c r="AH6" s="156"/>
      <c r="AI6" s="194"/>
    </row>
    <row r="7" spans="1:41" ht="30.75" customHeight="1">
      <c r="A7" s="500"/>
      <c r="B7" s="144" t="s">
        <v>103</v>
      </c>
      <c r="C7" s="146" t="s">
        <v>104</v>
      </c>
      <c r="D7" s="146" t="s">
        <v>103</v>
      </c>
      <c r="E7" s="201" t="s">
        <v>104</v>
      </c>
      <c r="F7" s="144" t="s">
        <v>103</v>
      </c>
      <c r="G7" s="146" t="s">
        <v>104</v>
      </c>
      <c r="H7" s="146" t="s">
        <v>103</v>
      </c>
      <c r="I7" s="143" t="s">
        <v>104</v>
      </c>
      <c r="J7" s="99" t="s">
        <v>103</v>
      </c>
      <c r="K7" s="146" t="s">
        <v>104</v>
      </c>
      <c r="L7" s="146" t="s">
        <v>103</v>
      </c>
      <c r="M7" s="198" t="s">
        <v>104</v>
      </c>
      <c r="N7" s="200" t="s">
        <v>103</v>
      </c>
      <c r="O7" s="143" t="s">
        <v>104</v>
      </c>
      <c r="P7" s="199" t="s">
        <v>103</v>
      </c>
      <c r="Q7" s="146" t="s">
        <v>104</v>
      </c>
      <c r="R7" s="146" t="s">
        <v>103</v>
      </c>
      <c r="S7" s="198" t="s">
        <v>104</v>
      </c>
      <c r="T7" s="196" t="s">
        <v>103</v>
      </c>
      <c r="U7" s="197" t="s">
        <v>104</v>
      </c>
      <c r="V7" s="142" t="s">
        <v>103</v>
      </c>
      <c r="W7" s="143" t="s">
        <v>104</v>
      </c>
      <c r="X7" s="142" t="s">
        <v>103</v>
      </c>
      <c r="Y7" s="143" t="s">
        <v>104</v>
      </c>
      <c r="Z7" s="142" t="s">
        <v>103</v>
      </c>
      <c r="AA7" s="143" t="s">
        <v>104</v>
      </c>
      <c r="AB7" s="196" t="s">
        <v>103</v>
      </c>
      <c r="AC7" s="195" t="s">
        <v>104</v>
      </c>
      <c r="AE7" s="104"/>
      <c r="AF7" s="130"/>
      <c r="AG7" s="104"/>
      <c r="AH7" s="156"/>
      <c r="AI7" s="194"/>
    </row>
    <row r="8" spans="1:41" ht="30.75" customHeight="1" thickBot="1">
      <c r="A8" s="501"/>
      <c r="B8" s="138" t="s">
        <v>105</v>
      </c>
      <c r="C8" s="140" t="s">
        <v>106</v>
      </c>
      <c r="D8" s="140" t="s">
        <v>105</v>
      </c>
      <c r="E8" s="193" t="s">
        <v>106</v>
      </c>
      <c r="F8" s="138" t="s">
        <v>105</v>
      </c>
      <c r="G8" s="140" t="s">
        <v>106</v>
      </c>
      <c r="H8" s="140" t="s">
        <v>105</v>
      </c>
      <c r="I8" s="137" t="s">
        <v>106</v>
      </c>
      <c r="J8" s="192" t="s">
        <v>105</v>
      </c>
      <c r="K8" s="140" t="s">
        <v>106</v>
      </c>
      <c r="L8" s="140" t="s">
        <v>105</v>
      </c>
      <c r="M8" s="189" t="s">
        <v>106</v>
      </c>
      <c r="N8" s="191" t="s">
        <v>105</v>
      </c>
      <c r="O8" s="137" t="s">
        <v>106</v>
      </c>
      <c r="P8" s="190" t="s">
        <v>105</v>
      </c>
      <c r="Q8" s="140" t="s">
        <v>106</v>
      </c>
      <c r="R8" s="140" t="s">
        <v>105</v>
      </c>
      <c r="S8" s="189" t="s">
        <v>106</v>
      </c>
      <c r="T8" s="187" t="s">
        <v>105</v>
      </c>
      <c r="U8" s="188" t="s">
        <v>106</v>
      </c>
      <c r="V8" s="136" t="s">
        <v>105</v>
      </c>
      <c r="W8" s="137" t="s">
        <v>106</v>
      </c>
      <c r="X8" s="136" t="s">
        <v>105</v>
      </c>
      <c r="Y8" s="137" t="s">
        <v>106</v>
      </c>
      <c r="Z8" s="136" t="s">
        <v>105</v>
      </c>
      <c r="AA8" s="137" t="s">
        <v>106</v>
      </c>
      <c r="AB8" s="187" t="s">
        <v>105</v>
      </c>
      <c r="AC8" s="186" t="s">
        <v>106</v>
      </c>
      <c r="AE8" s="104"/>
      <c r="AF8" s="130"/>
      <c r="AG8" s="104"/>
      <c r="AH8" s="492" t="s">
        <v>107</v>
      </c>
      <c r="AI8" s="492"/>
      <c r="AJ8" s="492"/>
      <c r="AK8" s="492"/>
      <c r="AL8" s="480" t="s">
        <v>108</v>
      </c>
      <c r="AM8" s="480"/>
      <c r="AN8" s="480"/>
      <c r="AO8" s="480"/>
    </row>
    <row r="9" spans="1:41" ht="30.75" customHeight="1" thickTop="1">
      <c r="A9" s="126">
        <v>1</v>
      </c>
      <c r="B9" s="185">
        <v>2665</v>
      </c>
      <c r="C9" s="183">
        <v>149</v>
      </c>
      <c r="D9" s="183">
        <v>2435</v>
      </c>
      <c r="E9" s="182">
        <v>94</v>
      </c>
      <c r="F9" s="184">
        <v>312</v>
      </c>
      <c r="G9" s="183">
        <v>25</v>
      </c>
      <c r="H9" s="183">
        <v>267</v>
      </c>
      <c r="I9" s="178">
        <v>37</v>
      </c>
      <c r="J9" s="181">
        <v>2493</v>
      </c>
      <c r="K9" s="183">
        <v>67</v>
      </c>
      <c r="L9" s="183">
        <v>2462</v>
      </c>
      <c r="M9" s="181">
        <v>78</v>
      </c>
      <c r="N9" s="179">
        <v>2759</v>
      </c>
      <c r="O9" s="181">
        <v>64</v>
      </c>
      <c r="P9" s="184">
        <v>1415</v>
      </c>
      <c r="Q9" s="183">
        <v>10</v>
      </c>
      <c r="R9" s="183">
        <v>1250</v>
      </c>
      <c r="S9" s="180">
        <v>74</v>
      </c>
      <c r="T9" s="182">
        <v>64</v>
      </c>
      <c r="U9" s="181">
        <v>1</v>
      </c>
      <c r="V9" s="179">
        <v>202</v>
      </c>
      <c r="W9" s="180">
        <v>47</v>
      </c>
      <c r="X9" s="169">
        <v>30772</v>
      </c>
      <c r="Y9" s="168">
        <v>494</v>
      </c>
      <c r="Z9" s="179">
        <v>10</v>
      </c>
      <c r="AA9" s="178">
        <v>0</v>
      </c>
      <c r="AB9" s="177">
        <v>67</v>
      </c>
      <c r="AC9" s="175">
        <v>19</v>
      </c>
      <c r="AE9" s="104"/>
      <c r="AF9" s="104"/>
      <c r="AG9" s="104"/>
      <c r="AH9" s="156">
        <v>1907</v>
      </c>
      <c r="AI9" s="156">
        <v>0</v>
      </c>
      <c r="AJ9" s="156">
        <v>1614</v>
      </c>
      <c r="AK9" s="156">
        <v>54</v>
      </c>
      <c r="AL9" s="84">
        <f t="shared" ref="AL9:AL20" si="0">+P9-AH9</f>
        <v>-492</v>
      </c>
      <c r="AM9" s="84">
        <f t="shared" ref="AM9:AM20" si="1">+Q9-AI9</f>
        <v>10</v>
      </c>
      <c r="AN9" s="84">
        <f t="shared" ref="AN9:AN20" si="2">+R9-AJ9</f>
        <v>-364</v>
      </c>
      <c r="AO9" s="84">
        <f t="shared" ref="AO9:AO20" si="3">+S9-AK9</f>
        <v>20</v>
      </c>
    </row>
    <row r="10" spans="1:41" ht="30.75" customHeight="1">
      <c r="A10" s="126">
        <v>2</v>
      </c>
      <c r="B10" s="173">
        <v>2645</v>
      </c>
      <c r="C10" s="171">
        <v>618</v>
      </c>
      <c r="D10" s="171">
        <v>2231</v>
      </c>
      <c r="E10" s="167">
        <v>378</v>
      </c>
      <c r="F10" s="172">
        <v>280</v>
      </c>
      <c r="G10" s="171">
        <v>29</v>
      </c>
      <c r="H10" s="171">
        <v>235</v>
      </c>
      <c r="I10" s="168">
        <v>40</v>
      </c>
      <c r="J10" s="105">
        <v>2479</v>
      </c>
      <c r="K10" s="171">
        <v>272</v>
      </c>
      <c r="L10" s="171">
        <v>2450</v>
      </c>
      <c r="M10" s="105">
        <v>281</v>
      </c>
      <c r="N10" s="169">
        <v>2746</v>
      </c>
      <c r="O10" s="105">
        <v>176</v>
      </c>
      <c r="P10" s="172">
        <v>1338</v>
      </c>
      <c r="Q10" s="171">
        <v>54</v>
      </c>
      <c r="R10" s="171">
        <v>1172</v>
      </c>
      <c r="S10" s="170">
        <v>96</v>
      </c>
      <c r="T10" s="167">
        <v>64</v>
      </c>
      <c r="U10" s="105">
        <v>3</v>
      </c>
      <c r="V10" s="169">
        <v>203</v>
      </c>
      <c r="W10" s="170">
        <v>65</v>
      </c>
      <c r="X10" s="169">
        <v>31121</v>
      </c>
      <c r="Y10" s="168">
        <v>872</v>
      </c>
      <c r="Z10" s="169">
        <v>10</v>
      </c>
      <c r="AA10" s="168">
        <v>0</v>
      </c>
      <c r="AB10" s="176">
        <v>70</v>
      </c>
      <c r="AC10" s="175">
        <v>27</v>
      </c>
      <c r="AE10" s="104"/>
      <c r="AF10" s="104"/>
      <c r="AG10" s="104"/>
      <c r="AH10" s="156">
        <v>1881</v>
      </c>
      <c r="AI10" s="156">
        <v>32</v>
      </c>
      <c r="AJ10" s="156">
        <v>1591</v>
      </c>
      <c r="AK10" s="156">
        <v>88</v>
      </c>
      <c r="AL10" s="84">
        <f t="shared" si="0"/>
        <v>-543</v>
      </c>
      <c r="AM10" s="84">
        <f t="shared" si="1"/>
        <v>22</v>
      </c>
      <c r="AN10" s="84">
        <f t="shared" si="2"/>
        <v>-419</v>
      </c>
      <c r="AO10" s="84">
        <f t="shared" si="3"/>
        <v>8</v>
      </c>
    </row>
    <row r="11" spans="1:41" ht="30.75" customHeight="1">
      <c r="A11" s="126">
        <v>3</v>
      </c>
      <c r="B11" s="173">
        <v>2337</v>
      </c>
      <c r="C11" s="171">
        <v>1023</v>
      </c>
      <c r="D11" s="171">
        <v>2048</v>
      </c>
      <c r="E11" s="167">
        <v>851</v>
      </c>
      <c r="F11" s="172">
        <v>262</v>
      </c>
      <c r="G11" s="171">
        <v>37</v>
      </c>
      <c r="H11" s="171">
        <v>218</v>
      </c>
      <c r="I11" s="168">
        <v>50</v>
      </c>
      <c r="J11" s="105">
        <v>2144</v>
      </c>
      <c r="K11" s="171">
        <v>386</v>
      </c>
      <c r="L11" s="171">
        <v>2142</v>
      </c>
      <c r="M11" s="105">
        <v>398</v>
      </c>
      <c r="N11" s="169">
        <v>2700</v>
      </c>
      <c r="O11" s="105">
        <v>395</v>
      </c>
      <c r="P11" s="172">
        <v>1235</v>
      </c>
      <c r="Q11" s="171">
        <v>80</v>
      </c>
      <c r="R11" s="171">
        <v>1095</v>
      </c>
      <c r="S11" s="170">
        <v>148</v>
      </c>
      <c r="T11" s="167">
        <v>61</v>
      </c>
      <c r="U11" s="105">
        <v>8</v>
      </c>
      <c r="V11" s="169">
        <v>195</v>
      </c>
      <c r="W11" s="170">
        <v>74</v>
      </c>
      <c r="X11" s="169">
        <v>31498</v>
      </c>
      <c r="Y11" s="168">
        <v>1267</v>
      </c>
      <c r="Z11" s="169">
        <v>17</v>
      </c>
      <c r="AA11" s="168">
        <v>7</v>
      </c>
      <c r="AB11" s="176">
        <v>64</v>
      </c>
      <c r="AC11" s="175">
        <v>36</v>
      </c>
      <c r="AE11" s="104"/>
      <c r="AF11" s="130"/>
      <c r="AG11" s="104"/>
      <c r="AH11" s="156">
        <v>1857</v>
      </c>
      <c r="AI11" s="156">
        <v>84</v>
      </c>
      <c r="AJ11" s="156">
        <v>1577</v>
      </c>
      <c r="AK11" s="156">
        <v>158</v>
      </c>
      <c r="AL11" s="84">
        <f t="shared" si="0"/>
        <v>-622</v>
      </c>
      <c r="AM11" s="84">
        <f t="shared" si="1"/>
        <v>-4</v>
      </c>
      <c r="AN11" s="84">
        <f t="shared" si="2"/>
        <v>-482</v>
      </c>
      <c r="AO11" s="84">
        <f t="shared" si="3"/>
        <v>-10</v>
      </c>
    </row>
    <row r="12" spans="1:41" ht="30.75" customHeight="1">
      <c r="A12" s="126">
        <v>4</v>
      </c>
      <c r="B12" s="173">
        <v>2826</v>
      </c>
      <c r="C12" s="171">
        <v>1934</v>
      </c>
      <c r="D12" s="171">
        <v>2416</v>
      </c>
      <c r="E12" s="167">
        <v>1655</v>
      </c>
      <c r="F12" s="172">
        <v>264</v>
      </c>
      <c r="G12" s="171">
        <v>50</v>
      </c>
      <c r="H12" s="171">
        <v>224</v>
      </c>
      <c r="I12" s="168">
        <v>68</v>
      </c>
      <c r="J12" s="105">
        <v>1867</v>
      </c>
      <c r="K12" s="171">
        <v>547</v>
      </c>
      <c r="L12" s="171">
        <v>1851</v>
      </c>
      <c r="M12" s="105">
        <v>553</v>
      </c>
      <c r="N12" s="169">
        <v>2527</v>
      </c>
      <c r="O12" s="105">
        <v>591</v>
      </c>
      <c r="P12" s="172">
        <v>1196</v>
      </c>
      <c r="Q12" s="171">
        <v>157</v>
      </c>
      <c r="R12" s="171">
        <v>1040</v>
      </c>
      <c r="S12" s="170">
        <v>208</v>
      </c>
      <c r="T12" s="167">
        <v>61</v>
      </c>
      <c r="U12" s="105">
        <v>12</v>
      </c>
      <c r="V12" s="169">
        <v>200</v>
      </c>
      <c r="W12" s="170">
        <v>79</v>
      </c>
      <c r="X12" s="169">
        <v>31966</v>
      </c>
      <c r="Y12" s="168">
        <v>1765</v>
      </c>
      <c r="Z12" s="169">
        <v>24</v>
      </c>
      <c r="AA12" s="168">
        <v>14</v>
      </c>
      <c r="AB12" s="176">
        <v>77</v>
      </c>
      <c r="AC12" s="175">
        <v>60</v>
      </c>
      <c r="AE12" s="104"/>
      <c r="AF12" s="104"/>
      <c r="AG12" s="104"/>
      <c r="AH12" s="156">
        <v>1823</v>
      </c>
      <c r="AI12" s="156">
        <v>146</v>
      </c>
      <c r="AJ12" s="156">
        <v>1527</v>
      </c>
      <c r="AK12" s="156">
        <v>219</v>
      </c>
      <c r="AL12" s="84">
        <f t="shared" si="0"/>
        <v>-627</v>
      </c>
      <c r="AM12" s="84">
        <f t="shared" si="1"/>
        <v>11</v>
      </c>
      <c r="AN12" s="84">
        <f t="shared" si="2"/>
        <v>-487</v>
      </c>
      <c r="AO12" s="84">
        <f t="shared" si="3"/>
        <v>-11</v>
      </c>
    </row>
    <row r="13" spans="1:41" ht="30.75" customHeight="1">
      <c r="A13" s="126">
        <v>5</v>
      </c>
      <c r="B13" s="173">
        <v>3256</v>
      </c>
      <c r="C13" s="171">
        <v>2453</v>
      </c>
      <c r="D13" s="171">
        <v>2990</v>
      </c>
      <c r="E13" s="167">
        <v>2300</v>
      </c>
      <c r="F13" s="172">
        <v>286</v>
      </c>
      <c r="G13" s="171">
        <v>84</v>
      </c>
      <c r="H13" s="171">
        <v>241</v>
      </c>
      <c r="I13" s="168">
        <v>99</v>
      </c>
      <c r="J13" s="105">
        <v>1832</v>
      </c>
      <c r="K13" s="171">
        <v>708</v>
      </c>
      <c r="L13" s="171">
        <v>1813</v>
      </c>
      <c r="M13" s="105">
        <v>711</v>
      </c>
      <c r="N13" s="169">
        <v>2496</v>
      </c>
      <c r="O13" s="105">
        <v>805</v>
      </c>
      <c r="P13" s="172">
        <v>1193</v>
      </c>
      <c r="Q13" s="171">
        <v>221</v>
      </c>
      <c r="R13" s="171">
        <v>1055</v>
      </c>
      <c r="S13" s="170">
        <v>289</v>
      </c>
      <c r="T13" s="167">
        <v>57</v>
      </c>
      <c r="U13" s="105">
        <v>12</v>
      </c>
      <c r="V13" s="169">
        <v>201</v>
      </c>
      <c r="W13" s="170">
        <v>80</v>
      </c>
      <c r="X13" s="169">
        <v>32426</v>
      </c>
      <c r="Y13" s="168">
        <v>2265</v>
      </c>
      <c r="Z13" s="169">
        <v>20</v>
      </c>
      <c r="AA13" s="168">
        <v>20</v>
      </c>
      <c r="AB13" s="176">
        <v>82</v>
      </c>
      <c r="AC13" s="175">
        <v>81</v>
      </c>
      <c r="AE13" s="88"/>
      <c r="AF13" s="104"/>
      <c r="AG13" s="104"/>
      <c r="AH13" s="156">
        <v>1771</v>
      </c>
      <c r="AI13" s="156">
        <v>202</v>
      </c>
      <c r="AJ13" s="156">
        <v>1473</v>
      </c>
      <c r="AK13" s="156">
        <v>292</v>
      </c>
      <c r="AL13" s="84">
        <f t="shared" si="0"/>
        <v>-578</v>
      </c>
      <c r="AM13" s="84">
        <f t="shared" si="1"/>
        <v>19</v>
      </c>
      <c r="AN13" s="84">
        <f t="shared" si="2"/>
        <v>-418</v>
      </c>
      <c r="AO13" s="84">
        <f t="shared" si="3"/>
        <v>-3</v>
      </c>
    </row>
    <row r="14" spans="1:41" ht="30.75" customHeight="1">
      <c r="A14" s="126">
        <v>6</v>
      </c>
      <c r="B14" s="173">
        <v>4103</v>
      </c>
      <c r="C14" s="171">
        <v>3456</v>
      </c>
      <c r="D14" s="171">
        <v>3672</v>
      </c>
      <c r="E14" s="167">
        <v>3146</v>
      </c>
      <c r="F14" s="172">
        <v>289</v>
      </c>
      <c r="G14" s="171">
        <v>93</v>
      </c>
      <c r="H14" s="171">
        <v>242</v>
      </c>
      <c r="I14" s="168">
        <v>108</v>
      </c>
      <c r="J14" s="105">
        <v>2333</v>
      </c>
      <c r="K14" s="171">
        <v>1430</v>
      </c>
      <c r="L14" s="171">
        <v>2144</v>
      </c>
      <c r="M14" s="105">
        <v>1264</v>
      </c>
      <c r="N14" s="169">
        <v>2508</v>
      </c>
      <c r="O14" s="105">
        <v>1037</v>
      </c>
      <c r="P14" s="172">
        <v>1204</v>
      </c>
      <c r="Q14" s="171">
        <v>277</v>
      </c>
      <c r="R14" s="171">
        <v>1044</v>
      </c>
      <c r="S14" s="170">
        <v>336</v>
      </c>
      <c r="T14" s="167">
        <v>55</v>
      </c>
      <c r="U14" s="105">
        <v>15</v>
      </c>
      <c r="V14" s="169">
        <v>195</v>
      </c>
      <c r="W14" s="170">
        <v>81</v>
      </c>
      <c r="X14" s="169">
        <v>33245</v>
      </c>
      <c r="Y14" s="168">
        <v>3119</v>
      </c>
      <c r="Z14" s="169">
        <v>24</v>
      </c>
      <c r="AA14" s="168">
        <v>30</v>
      </c>
      <c r="AB14" s="176">
        <v>105</v>
      </c>
      <c r="AC14" s="175">
        <v>112</v>
      </c>
      <c r="AE14" s="88"/>
      <c r="AG14" s="104"/>
      <c r="AH14" s="156">
        <v>1782</v>
      </c>
      <c r="AI14" s="156">
        <v>284</v>
      </c>
      <c r="AJ14" s="156">
        <v>1482</v>
      </c>
      <c r="AK14" s="156">
        <v>378</v>
      </c>
      <c r="AL14" s="84">
        <f t="shared" si="0"/>
        <v>-578</v>
      </c>
      <c r="AM14" s="84">
        <f t="shared" si="1"/>
        <v>-7</v>
      </c>
      <c r="AN14" s="84">
        <f t="shared" si="2"/>
        <v>-438</v>
      </c>
      <c r="AO14" s="84">
        <f t="shared" si="3"/>
        <v>-42</v>
      </c>
    </row>
    <row r="15" spans="1:41" ht="30.75" customHeight="1">
      <c r="A15" s="126">
        <v>7</v>
      </c>
      <c r="B15" s="173">
        <v>4331</v>
      </c>
      <c r="C15" s="171">
        <v>3892</v>
      </c>
      <c r="D15" s="171">
        <v>4059</v>
      </c>
      <c r="E15" s="167">
        <v>3779</v>
      </c>
      <c r="F15" s="172">
        <v>307</v>
      </c>
      <c r="G15" s="171">
        <v>123</v>
      </c>
      <c r="H15" s="171">
        <v>257</v>
      </c>
      <c r="I15" s="168">
        <v>135</v>
      </c>
      <c r="J15" s="105">
        <v>3209</v>
      </c>
      <c r="K15" s="171">
        <v>2424</v>
      </c>
      <c r="L15" s="171">
        <v>3038</v>
      </c>
      <c r="M15" s="105">
        <v>2277</v>
      </c>
      <c r="N15" s="169">
        <v>2572</v>
      </c>
      <c r="O15" s="105">
        <v>1257</v>
      </c>
      <c r="P15" s="172">
        <v>1213</v>
      </c>
      <c r="Q15" s="171">
        <v>344</v>
      </c>
      <c r="R15" s="171">
        <v>1038</v>
      </c>
      <c r="S15" s="170">
        <v>398</v>
      </c>
      <c r="T15" s="167">
        <v>54</v>
      </c>
      <c r="U15" s="105">
        <v>16</v>
      </c>
      <c r="V15" s="169">
        <v>198</v>
      </c>
      <c r="W15" s="170">
        <v>84</v>
      </c>
      <c r="X15" s="169">
        <v>33652</v>
      </c>
      <c r="Y15" s="168">
        <v>3547</v>
      </c>
      <c r="Z15" s="169">
        <v>28</v>
      </c>
      <c r="AA15" s="168">
        <v>39</v>
      </c>
      <c r="AB15" s="167">
        <v>118</v>
      </c>
      <c r="AC15" s="166">
        <v>138</v>
      </c>
      <c r="AG15" s="134"/>
      <c r="AH15" s="156">
        <v>1750</v>
      </c>
      <c r="AI15" s="156">
        <v>346</v>
      </c>
      <c r="AJ15" s="156">
        <v>1457</v>
      </c>
      <c r="AK15" s="156">
        <v>446</v>
      </c>
      <c r="AL15" s="84">
        <f t="shared" si="0"/>
        <v>-537</v>
      </c>
      <c r="AM15" s="84">
        <f t="shared" si="1"/>
        <v>-2</v>
      </c>
      <c r="AN15" s="84">
        <f t="shared" si="2"/>
        <v>-419</v>
      </c>
      <c r="AO15" s="84">
        <f t="shared" si="3"/>
        <v>-48</v>
      </c>
    </row>
    <row r="16" spans="1:41" ht="30.75" customHeight="1">
      <c r="A16" s="126">
        <v>8</v>
      </c>
      <c r="B16" s="173">
        <v>4533</v>
      </c>
      <c r="C16" s="171">
        <v>4238</v>
      </c>
      <c r="D16" s="171">
        <v>4273</v>
      </c>
      <c r="E16" s="167">
        <v>4193</v>
      </c>
      <c r="F16" s="172">
        <v>318</v>
      </c>
      <c r="G16" s="171">
        <v>147</v>
      </c>
      <c r="H16" s="171">
        <v>270</v>
      </c>
      <c r="I16" s="168">
        <v>158</v>
      </c>
      <c r="J16" s="105">
        <v>3631</v>
      </c>
      <c r="K16" s="171">
        <v>3366</v>
      </c>
      <c r="L16" s="171">
        <v>3572</v>
      </c>
      <c r="M16" s="105">
        <v>3319</v>
      </c>
      <c r="N16" s="169">
        <v>2608</v>
      </c>
      <c r="O16" s="105">
        <v>1460</v>
      </c>
      <c r="P16" s="172">
        <v>1209</v>
      </c>
      <c r="Q16" s="171">
        <v>386</v>
      </c>
      <c r="R16" s="171">
        <v>1047</v>
      </c>
      <c r="S16" s="170">
        <v>451</v>
      </c>
      <c r="T16" s="167">
        <v>55</v>
      </c>
      <c r="U16" s="105">
        <v>19</v>
      </c>
      <c r="V16" s="169">
        <v>197</v>
      </c>
      <c r="W16" s="170">
        <v>85</v>
      </c>
      <c r="X16" s="169">
        <v>33977</v>
      </c>
      <c r="Y16" s="168">
        <v>3900</v>
      </c>
      <c r="Z16" s="169">
        <v>30</v>
      </c>
      <c r="AA16" s="168">
        <v>41</v>
      </c>
      <c r="AB16" s="167">
        <v>137</v>
      </c>
      <c r="AC16" s="166">
        <v>163</v>
      </c>
      <c r="AG16" s="134"/>
      <c r="AH16" s="156">
        <v>1657</v>
      </c>
      <c r="AI16" s="156">
        <v>413</v>
      </c>
      <c r="AJ16" s="156">
        <v>1420</v>
      </c>
      <c r="AK16" s="156">
        <v>566</v>
      </c>
      <c r="AL16" s="84">
        <f t="shared" si="0"/>
        <v>-448</v>
      </c>
      <c r="AM16" s="84">
        <f t="shared" si="1"/>
        <v>-27</v>
      </c>
      <c r="AN16" s="84">
        <f t="shared" si="2"/>
        <v>-373</v>
      </c>
      <c r="AO16" s="84">
        <f t="shared" si="3"/>
        <v>-115</v>
      </c>
    </row>
    <row r="17" spans="1:41" ht="30.75" customHeight="1">
      <c r="A17" s="126">
        <v>9</v>
      </c>
      <c r="B17" s="173">
        <v>4514</v>
      </c>
      <c r="C17" s="171">
        <v>4621</v>
      </c>
      <c r="D17" s="171">
        <v>4317</v>
      </c>
      <c r="E17" s="167">
        <v>4607</v>
      </c>
      <c r="F17" s="172">
        <v>348</v>
      </c>
      <c r="G17" s="171">
        <v>181</v>
      </c>
      <c r="H17" s="171">
        <v>299</v>
      </c>
      <c r="I17" s="168">
        <v>196</v>
      </c>
      <c r="J17" s="105">
        <v>4536</v>
      </c>
      <c r="K17" s="171">
        <v>4536</v>
      </c>
      <c r="L17" s="171">
        <v>4409</v>
      </c>
      <c r="M17" s="105">
        <v>4419</v>
      </c>
      <c r="N17" s="169">
        <v>2676</v>
      </c>
      <c r="O17" s="105">
        <v>1696</v>
      </c>
      <c r="P17" s="172">
        <v>1267</v>
      </c>
      <c r="Q17" s="171">
        <v>463</v>
      </c>
      <c r="R17" s="171">
        <v>1094</v>
      </c>
      <c r="S17" s="170">
        <v>518</v>
      </c>
      <c r="T17" s="167">
        <v>55</v>
      </c>
      <c r="U17" s="105">
        <v>21</v>
      </c>
      <c r="V17" s="169">
        <v>200</v>
      </c>
      <c r="W17" s="170">
        <v>89</v>
      </c>
      <c r="X17" s="169">
        <v>34629</v>
      </c>
      <c r="Y17" s="168">
        <v>4575</v>
      </c>
      <c r="Z17" s="169">
        <v>27</v>
      </c>
      <c r="AA17" s="168">
        <v>41</v>
      </c>
      <c r="AB17" s="167">
        <v>152</v>
      </c>
      <c r="AC17" s="166">
        <v>194</v>
      </c>
      <c r="AG17" s="174"/>
      <c r="AH17" s="156">
        <v>1615</v>
      </c>
      <c r="AI17" s="156">
        <v>455</v>
      </c>
      <c r="AJ17" s="156">
        <v>1397</v>
      </c>
      <c r="AK17" s="156">
        <v>638</v>
      </c>
      <c r="AL17" s="84">
        <f t="shared" si="0"/>
        <v>-348</v>
      </c>
      <c r="AM17" s="84">
        <f t="shared" si="1"/>
        <v>8</v>
      </c>
      <c r="AN17" s="84">
        <f t="shared" si="2"/>
        <v>-303</v>
      </c>
      <c r="AO17" s="84">
        <f t="shared" si="3"/>
        <v>-120</v>
      </c>
    </row>
    <row r="18" spans="1:41" ht="30.75" customHeight="1">
      <c r="A18" s="126">
        <v>10</v>
      </c>
      <c r="B18" s="173">
        <v>4451</v>
      </c>
      <c r="C18" s="171">
        <v>4915</v>
      </c>
      <c r="D18" s="171">
        <v>4199</v>
      </c>
      <c r="E18" s="167">
        <v>4893</v>
      </c>
      <c r="F18" s="172">
        <v>352</v>
      </c>
      <c r="G18" s="171">
        <v>186</v>
      </c>
      <c r="H18" s="171">
        <v>302</v>
      </c>
      <c r="I18" s="168">
        <v>202</v>
      </c>
      <c r="J18" s="105">
        <v>5204</v>
      </c>
      <c r="K18" s="171">
        <v>5403</v>
      </c>
      <c r="L18" s="171">
        <v>5106</v>
      </c>
      <c r="M18" s="105">
        <v>5322</v>
      </c>
      <c r="N18" s="169">
        <v>2741</v>
      </c>
      <c r="O18" s="105">
        <v>1950</v>
      </c>
      <c r="P18" s="172">
        <v>1250</v>
      </c>
      <c r="Q18" s="171">
        <v>537</v>
      </c>
      <c r="R18" s="171">
        <v>1097</v>
      </c>
      <c r="S18" s="170">
        <v>597</v>
      </c>
      <c r="T18" s="167">
        <v>52</v>
      </c>
      <c r="U18" s="105">
        <v>23</v>
      </c>
      <c r="V18" s="169">
        <v>202</v>
      </c>
      <c r="W18" s="170">
        <v>91</v>
      </c>
      <c r="X18" s="169">
        <v>35149</v>
      </c>
      <c r="Y18" s="168">
        <v>5121</v>
      </c>
      <c r="Z18" s="169">
        <v>26</v>
      </c>
      <c r="AA18" s="168">
        <v>45</v>
      </c>
      <c r="AB18" s="167">
        <v>164</v>
      </c>
      <c r="AC18" s="166">
        <v>227</v>
      </c>
      <c r="AG18" s="85"/>
      <c r="AH18" s="156">
        <v>1608</v>
      </c>
      <c r="AI18" s="156">
        <v>508</v>
      </c>
      <c r="AJ18" s="156">
        <v>1355</v>
      </c>
      <c r="AK18" s="156">
        <v>667</v>
      </c>
      <c r="AL18" s="84">
        <f t="shared" si="0"/>
        <v>-358</v>
      </c>
      <c r="AM18" s="84">
        <f t="shared" si="1"/>
        <v>29</v>
      </c>
      <c r="AN18" s="84">
        <f t="shared" si="2"/>
        <v>-258</v>
      </c>
      <c r="AO18" s="84">
        <f t="shared" si="3"/>
        <v>-70</v>
      </c>
    </row>
    <row r="19" spans="1:41" ht="30.75" customHeight="1">
      <c r="A19" s="126">
        <v>11</v>
      </c>
      <c r="B19" s="173">
        <v>3958</v>
      </c>
      <c r="C19" s="171">
        <v>5061</v>
      </c>
      <c r="D19" s="171">
        <v>3740</v>
      </c>
      <c r="E19" s="167">
        <v>5118</v>
      </c>
      <c r="F19" s="172">
        <v>299</v>
      </c>
      <c r="G19" s="171">
        <v>193</v>
      </c>
      <c r="H19" s="171">
        <v>257</v>
      </c>
      <c r="I19" s="168">
        <v>209</v>
      </c>
      <c r="J19" s="105">
        <v>5375</v>
      </c>
      <c r="K19" s="171">
        <v>6085</v>
      </c>
      <c r="L19" s="171">
        <v>5281</v>
      </c>
      <c r="M19" s="105">
        <v>6004</v>
      </c>
      <c r="N19" s="169">
        <v>2796</v>
      </c>
      <c r="O19" s="105">
        <v>2178</v>
      </c>
      <c r="P19" s="172">
        <v>1277</v>
      </c>
      <c r="Q19" s="171">
        <v>642</v>
      </c>
      <c r="R19" s="171">
        <v>1109</v>
      </c>
      <c r="S19" s="170">
        <v>679</v>
      </c>
      <c r="T19" s="167">
        <v>47</v>
      </c>
      <c r="U19" s="105">
        <v>23</v>
      </c>
      <c r="V19" s="169">
        <v>196</v>
      </c>
      <c r="W19" s="170">
        <v>91</v>
      </c>
      <c r="X19" s="169">
        <v>35670</v>
      </c>
      <c r="Y19" s="168">
        <v>6543</v>
      </c>
      <c r="Z19" s="169">
        <v>29</v>
      </c>
      <c r="AA19" s="168">
        <v>52</v>
      </c>
      <c r="AB19" s="167">
        <v>164</v>
      </c>
      <c r="AC19" s="166">
        <v>251</v>
      </c>
      <c r="AF19" s="131"/>
      <c r="AG19" s="85"/>
      <c r="AH19" s="156">
        <v>1564</v>
      </c>
      <c r="AI19" s="156">
        <v>567</v>
      </c>
      <c r="AJ19" s="156">
        <v>1301</v>
      </c>
      <c r="AK19" s="156">
        <v>719</v>
      </c>
      <c r="AL19" s="84">
        <f t="shared" si="0"/>
        <v>-287</v>
      </c>
      <c r="AM19" s="84">
        <f t="shared" si="1"/>
        <v>75</v>
      </c>
      <c r="AN19" s="84">
        <f t="shared" si="2"/>
        <v>-192</v>
      </c>
      <c r="AO19" s="84">
        <f t="shared" si="3"/>
        <v>-40</v>
      </c>
    </row>
    <row r="20" spans="1:41" s="155" customFormat="1" ht="30.75" customHeight="1" thickBot="1">
      <c r="A20" s="165">
        <v>12</v>
      </c>
      <c r="B20" s="164">
        <v>3484</v>
      </c>
      <c r="C20" s="162">
        <v>5132</v>
      </c>
      <c r="D20" s="162">
        <v>3286</v>
      </c>
      <c r="E20" s="158">
        <v>5232</v>
      </c>
      <c r="F20" s="163">
        <v>258</v>
      </c>
      <c r="G20" s="162">
        <v>205</v>
      </c>
      <c r="H20" s="162">
        <v>217</v>
      </c>
      <c r="I20" s="159">
        <v>222</v>
      </c>
      <c r="J20" s="152">
        <v>4941</v>
      </c>
      <c r="K20" s="162">
        <v>6350</v>
      </c>
      <c r="L20" s="162">
        <v>4855</v>
      </c>
      <c r="M20" s="152">
        <v>6306</v>
      </c>
      <c r="N20" s="160">
        <v>2776</v>
      </c>
      <c r="O20" s="152">
        <v>2303</v>
      </c>
      <c r="P20" s="163">
        <v>1257</v>
      </c>
      <c r="Q20" s="162">
        <v>681</v>
      </c>
      <c r="R20" s="162">
        <v>1094</v>
      </c>
      <c r="S20" s="161">
        <v>743</v>
      </c>
      <c r="T20" s="158">
        <v>46</v>
      </c>
      <c r="U20" s="152">
        <v>25</v>
      </c>
      <c r="V20" s="160">
        <v>119</v>
      </c>
      <c r="W20" s="159">
        <v>92</v>
      </c>
      <c r="X20" s="160">
        <v>37238</v>
      </c>
      <c r="Y20" s="159">
        <v>8399</v>
      </c>
      <c r="Z20" s="160">
        <v>24</v>
      </c>
      <c r="AA20" s="159">
        <v>54</v>
      </c>
      <c r="AB20" s="158">
        <v>152</v>
      </c>
      <c r="AC20" s="157">
        <v>270</v>
      </c>
      <c r="AE20" s="104"/>
      <c r="AF20" s="85"/>
      <c r="AG20" s="85"/>
      <c r="AH20" s="156">
        <v>1484</v>
      </c>
      <c r="AI20" s="156">
        <v>620</v>
      </c>
      <c r="AJ20" s="156">
        <v>1284</v>
      </c>
      <c r="AK20" s="156">
        <v>793</v>
      </c>
      <c r="AL20" s="84">
        <f t="shared" si="0"/>
        <v>-227</v>
      </c>
      <c r="AM20" s="84">
        <f t="shared" si="1"/>
        <v>61</v>
      </c>
      <c r="AN20" s="84">
        <f t="shared" si="2"/>
        <v>-190</v>
      </c>
      <c r="AO20" s="84">
        <f t="shared" si="3"/>
        <v>-50</v>
      </c>
    </row>
    <row r="21" spans="1:41" ht="13.5" customHeight="1" thickTop="1">
      <c r="A21" s="86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7"/>
      <c r="AF21" s="85"/>
      <c r="AG21" s="85"/>
      <c r="AH21" s="85"/>
      <c r="AI21" s="94"/>
      <c r="AJ21" s="94"/>
    </row>
    <row r="22" spans="1:41" ht="30.75" customHeight="1">
      <c r="A22" s="86"/>
      <c r="B22" s="105"/>
      <c r="C22" s="105"/>
      <c r="D22" s="154"/>
      <c r="E22" s="114"/>
      <c r="F22" s="114"/>
      <c r="G22" s="114"/>
      <c r="H22" s="114"/>
      <c r="I22" s="105"/>
      <c r="J22" s="105"/>
      <c r="K22" s="105"/>
      <c r="L22" s="105"/>
      <c r="M22" s="105"/>
      <c r="N22" s="105"/>
      <c r="O22" s="105"/>
      <c r="P22" s="105"/>
      <c r="Q22" s="129"/>
      <c r="R22" s="129"/>
      <c r="S22" s="129"/>
      <c r="T22" s="129"/>
      <c r="U22" s="129"/>
      <c r="V22" s="129"/>
      <c r="W22" s="129"/>
      <c r="X22" s="129"/>
      <c r="Y22" s="105"/>
      <c r="Z22" s="105"/>
      <c r="AA22" s="105"/>
      <c r="AB22" s="105"/>
      <c r="AC22" s="107"/>
      <c r="AD22" s="107"/>
      <c r="AF22" s="85"/>
      <c r="AG22" s="110"/>
      <c r="AH22" s="110"/>
    </row>
    <row r="23" spans="1:41" ht="30.75" customHeight="1" thickBot="1">
      <c r="A23" s="153"/>
      <c r="B23" s="152"/>
      <c r="C23" s="152"/>
      <c r="D23" s="152"/>
      <c r="E23" s="152"/>
      <c r="F23" s="152"/>
      <c r="G23" s="152"/>
      <c r="H23" s="151"/>
      <c r="I23" s="151"/>
      <c r="L23" s="105"/>
      <c r="M23" s="105"/>
      <c r="N23" s="105"/>
      <c r="O23" s="105"/>
      <c r="P23" s="105"/>
      <c r="Q23" s="128"/>
      <c r="R23" s="92"/>
      <c r="S23" s="127"/>
      <c r="T23" s="127"/>
      <c r="U23" s="127"/>
      <c r="V23" s="127"/>
      <c r="W23" s="127"/>
      <c r="X23" s="127"/>
      <c r="Y23" s="105"/>
      <c r="Z23" s="105"/>
      <c r="AA23" s="105"/>
      <c r="AB23" s="105"/>
      <c r="AC23" s="107"/>
      <c r="AD23" s="107"/>
      <c r="AF23" s="85"/>
    </row>
    <row r="24" spans="1:41" ht="45.75" customHeight="1" thickTop="1">
      <c r="A24" s="499" t="s">
        <v>91</v>
      </c>
      <c r="B24" s="482" t="s">
        <v>190</v>
      </c>
      <c r="C24" s="497"/>
      <c r="D24" s="482" t="s">
        <v>188</v>
      </c>
      <c r="E24" s="483"/>
      <c r="F24" s="484" t="s">
        <v>189</v>
      </c>
      <c r="G24" s="483"/>
      <c r="H24" s="482" t="s">
        <v>109</v>
      </c>
      <c r="I24" s="483"/>
      <c r="J24" s="484" t="s">
        <v>110</v>
      </c>
      <c r="K24" s="502"/>
      <c r="N24" s="150"/>
      <c r="O24" s="150"/>
      <c r="P24" s="150"/>
      <c r="Q24" s="150"/>
      <c r="T24" s="92"/>
      <c r="U24" s="92"/>
      <c r="V24" s="92"/>
      <c r="W24" s="92"/>
      <c r="X24" s="113"/>
      <c r="Y24" s="105"/>
      <c r="Z24" s="105"/>
      <c r="AA24" s="105"/>
      <c r="AB24" s="105"/>
      <c r="AC24" s="107"/>
      <c r="AD24" s="98"/>
    </row>
    <row r="25" spans="1:41" ht="30.75" customHeight="1" thickBot="1">
      <c r="A25" s="500"/>
      <c r="B25" s="485" t="s">
        <v>97</v>
      </c>
      <c r="C25" s="486"/>
      <c r="D25" s="485" t="s">
        <v>97</v>
      </c>
      <c r="E25" s="486"/>
      <c r="F25" s="493" t="s">
        <v>97</v>
      </c>
      <c r="G25" s="486"/>
      <c r="H25" s="485" t="s">
        <v>111</v>
      </c>
      <c r="I25" s="486"/>
      <c r="J25" s="493" t="s">
        <v>111</v>
      </c>
      <c r="K25" s="494"/>
      <c r="N25" s="149"/>
      <c r="O25" s="149"/>
      <c r="P25" s="149"/>
      <c r="Q25" s="149"/>
      <c r="T25" s="92"/>
      <c r="U25" s="92"/>
      <c r="V25" s="92"/>
      <c r="W25" s="92"/>
      <c r="X25" s="113"/>
      <c r="Y25" s="105"/>
      <c r="Z25" s="105"/>
      <c r="AA25" s="105"/>
      <c r="AB25" s="105"/>
      <c r="AC25" s="107"/>
      <c r="AD25" s="107"/>
      <c r="AF25" s="148" t="s">
        <v>112</v>
      </c>
    </row>
    <row r="26" spans="1:41" ht="30.75" customHeight="1">
      <c r="A26" s="500"/>
      <c r="B26" s="146" t="s">
        <v>101</v>
      </c>
      <c r="C26" s="143" t="s">
        <v>102</v>
      </c>
      <c r="D26" s="145" t="s">
        <v>101</v>
      </c>
      <c r="E26" s="143" t="s">
        <v>102</v>
      </c>
      <c r="F26" s="144" t="s">
        <v>101</v>
      </c>
      <c r="G26" s="143" t="s">
        <v>102</v>
      </c>
      <c r="H26" s="142" t="s">
        <v>101</v>
      </c>
      <c r="I26" s="143" t="s">
        <v>102</v>
      </c>
      <c r="J26" s="147" t="s">
        <v>101</v>
      </c>
      <c r="K26" s="141" t="s">
        <v>102</v>
      </c>
      <c r="N26" s="92"/>
      <c r="O26" s="128"/>
      <c r="P26" s="128"/>
      <c r="Q26" s="128"/>
      <c r="T26" s="92"/>
      <c r="U26" s="92"/>
      <c r="V26" s="92"/>
      <c r="W26" s="92"/>
      <c r="X26" s="113"/>
      <c r="Y26" s="105"/>
      <c r="Z26" s="105"/>
      <c r="AA26" s="105"/>
      <c r="AB26" s="105"/>
      <c r="AC26" s="107"/>
      <c r="AF26" s="104" t="s">
        <v>113</v>
      </c>
      <c r="AG26" s="104"/>
      <c r="AH26" s="130">
        <f>+E20</f>
        <v>5232</v>
      </c>
    </row>
    <row r="27" spans="1:41" ht="30.75" customHeight="1">
      <c r="A27" s="500"/>
      <c r="B27" s="146" t="s">
        <v>103</v>
      </c>
      <c r="C27" s="143" t="s">
        <v>104</v>
      </c>
      <c r="D27" s="145" t="s">
        <v>103</v>
      </c>
      <c r="E27" s="143" t="s">
        <v>104</v>
      </c>
      <c r="F27" s="144" t="s">
        <v>103</v>
      </c>
      <c r="G27" s="143" t="s">
        <v>104</v>
      </c>
      <c r="H27" s="142" t="s">
        <v>103</v>
      </c>
      <c r="I27" s="143" t="s">
        <v>104</v>
      </c>
      <c r="J27" s="142" t="s">
        <v>103</v>
      </c>
      <c r="K27" s="141" t="s">
        <v>104</v>
      </c>
      <c r="N27" s="92"/>
      <c r="O27" s="128"/>
      <c r="P27" s="128"/>
      <c r="Q27" s="92"/>
      <c r="T27" s="106"/>
      <c r="U27" s="106"/>
      <c r="V27" s="106"/>
      <c r="W27" s="106"/>
      <c r="X27" s="106"/>
      <c r="Y27" s="105"/>
      <c r="Z27" s="105"/>
      <c r="AA27" s="105"/>
      <c r="AB27" s="105"/>
      <c r="AC27" s="107"/>
      <c r="AD27" s="107"/>
      <c r="AF27" s="104" t="s">
        <v>114</v>
      </c>
      <c r="AG27" s="104"/>
      <c r="AH27" s="130">
        <f>+I20+M20+O20</f>
        <v>8831</v>
      </c>
    </row>
    <row r="28" spans="1:41" ht="30.75" customHeight="1" thickBot="1">
      <c r="A28" s="501"/>
      <c r="B28" s="140" t="s">
        <v>105</v>
      </c>
      <c r="C28" s="137" t="s">
        <v>106</v>
      </c>
      <c r="D28" s="139" t="s">
        <v>105</v>
      </c>
      <c r="E28" s="137" t="s">
        <v>106</v>
      </c>
      <c r="F28" s="138" t="s">
        <v>105</v>
      </c>
      <c r="G28" s="137" t="s">
        <v>106</v>
      </c>
      <c r="H28" s="136" t="s">
        <v>105</v>
      </c>
      <c r="I28" s="137" t="s">
        <v>106</v>
      </c>
      <c r="J28" s="136" t="s">
        <v>105</v>
      </c>
      <c r="K28" s="135" t="s">
        <v>106</v>
      </c>
      <c r="N28" s="92"/>
      <c r="O28" s="128"/>
      <c r="P28" s="128"/>
      <c r="Q28" s="92"/>
      <c r="T28" s="106"/>
      <c r="U28" s="106"/>
      <c r="V28" s="106"/>
      <c r="W28" s="106"/>
      <c r="X28" s="106"/>
      <c r="Y28" s="105"/>
      <c r="Z28" s="105"/>
      <c r="AA28" s="105"/>
      <c r="AB28" s="105"/>
      <c r="AC28" s="107"/>
      <c r="AD28" s="107"/>
      <c r="AF28" s="104" t="s">
        <v>115</v>
      </c>
      <c r="AG28" s="131"/>
      <c r="AH28" s="130">
        <f>+S20+U20</f>
        <v>768</v>
      </c>
    </row>
    <row r="29" spans="1:41" ht="30.75" customHeight="1" thickTop="1">
      <c r="A29" s="126">
        <v>1</v>
      </c>
      <c r="B29" s="125">
        <v>5458</v>
      </c>
      <c r="C29" s="124">
        <v>526</v>
      </c>
      <c r="D29" s="125">
        <v>2547</v>
      </c>
      <c r="E29" s="124">
        <v>312</v>
      </c>
      <c r="F29" s="125">
        <v>348</v>
      </c>
      <c r="G29" s="124">
        <v>45</v>
      </c>
      <c r="H29" s="125">
        <v>2009</v>
      </c>
      <c r="I29" s="124">
        <v>1228</v>
      </c>
      <c r="J29" s="122">
        <v>2044</v>
      </c>
      <c r="K29" s="121">
        <v>677</v>
      </c>
      <c r="N29" s="92"/>
      <c r="O29" s="128"/>
      <c r="P29" s="85"/>
      <c r="Q29" s="106"/>
      <c r="T29" s="106"/>
      <c r="U29" s="106"/>
      <c r="V29" s="106"/>
      <c r="W29" s="106"/>
      <c r="X29" s="106"/>
      <c r="Y29" s="105"/>
      <c r="Z29" s="105"/>
      <c r="AA29" s="105"/>
      <c r="AB29" s="105"/>
      <c r="AC29" s="107"/>
      <c r="AD29" s="107"/>
      <c r="AF29" s="104" t="s">
        <v>116</v>
      </c>
      <c r="AH29" s="130">
        <f>+C40</f>
        <v>16607</v>
      </c>
    </row>
    <row r="30" spans="1:41" ht="30.75" customHeight="1">
      <c r="A30" s="126">
        <v>2</v>
      </c>
      <c r="B30" s="125">
        <v>5585</v>
      </c>
      <c r="C30" s="124">
        <v>869</v>
      </c>
      <c r="D30" s="125">
        <v>2743</v>
      </c>
      <c r="E30" s="124">
        <v>721</v>
      </c>
      <c r="F30" s="125">
        <v>391</v>
      </c>
      <c r="G30" s="124">
        <v>104</v>
      </c>
      <c r="H30" s="125">
        <v>3029</v>
      </c>
      <c r="I30" s="124">
        <v>3957</v>
      </c>
      <c r="J30" s="122">
        <v>2587</v>
      </c>
      <c r="K30" s="121">
        <v>1938</v>
      </c>
      <c r="N30" s="92"/>
      <c r="O30" s="128"/>
      <c r="P30" s="85"/>
      <c r="Q30" s="106"/>
      <c r="T30" s="106"/>
      <c r="U30" s="106"/>
      <c r="V30" s="106"/>
      <c r="W30" s="106"/>
      <c r="X30" s="106"/>
      <c r="Y30" s="105"/>
      <c r="Z30" s="105"/>
      <c r="AA30" s="105"/>
      <c r="AB30" s="105"/>
      <c r="AC30" s="107"/>
      <c r="AD30" s="107"/>
      <c r="AF30" s="104" t="s">
        <v>117</v>
      </c>
      <c r="AG30" s="131"/>
      <c r="AH30" s="130">
        <f>+E40</f>
        <v>12885</v>
      </c>
    </row>
    <row r="31" spans="1:41" ht="30.75" customHeight="1">
      <c r="A31" s="126">
        <v>3</v>
      </c>
      <c r="B31" s="125">
        <v>6279</v>
      </c>
      <c r="C31" s="124">
        <v>2442</v>
      </c>
      <c r="D31" s="125">
        <v>3406</v>
      </c>
      <c r="E31" s="124">
        <v>1750</v>
      </c>
      <c r="F31" s="125">
        <v>502</v>
      </c>
      <c r="G31" s="124">
        <v>239</v>
      </c>
      <c r="H31" s="125">
        <v>3283</v>
      </c>
      <c r="I31" s="124">
        <v>6688</v>
      </c>
      <c r="J31" s="122">
        <v>2777</v>
      </c>
      <c r="K31" s="121">
        <v>3171</v>
      </c>
      <c r="N31" s="92"/>
      <c r="O31" s="128"/>
      <c r="P31" s="85"/>
      <c r="Q31" s="106"/>
      <c r="T31" s="106"/>
      <c r="U31" s="106"/>
      <c r="V31" s="106"/>
      <c r="W31" s="106"/>
      <c r="X31" s="106"/>
      <c r="Y31" s="105"/>
      <c r="Z31" s="105"/>
      <c r="AA31" s="105"/>
      <c r="AB31" s="105"/>
      <c r="AC31" s="107"/>
      <c r="AD31" s="107"/>
      <c r="AF31" s="104" t="s">
        <v>118</v>
      </c>
      <c r="AH31" s="88">
        <f>+G40</f>
        <v>3301</v>
      </c>
    </row>
    <row r="32" spans="1:41" ht="30.75" customHeight="1">
      <c r="A32" s="126">
        <v>4</v>
      </c>
      <c r="B32" s="125">
        <v>11062</v>
      </c>
      <c r="C32" s="124">
        <v>8106</v>
      </c>
      <c r="D32" s="125">
        <v>4510</v>
      </c>
      <c r="E32" s="124">
        <v>3233</v>
      </c>
      <c r="F32" s="125">
        <v>583</v>
      </c>
      <c r="G32" s="124">
        <v>344</v>
      </c>
      <c r="H32" s="125">
        <v>3722</v>
      </c>
      <c r="I32" s="124">
        <v>9825</v>
      </c>
      <c r="J32" s="122">
        <v>2977</v>
      </c>
      <c r="K32" s="121">
        <v>4558</v>
      </c>
      <c r="N32" s="92"/>
      <c r="O32" s="128"/>
      <c r="P32" s="85"/>
      <c r="Q32" s="106"/>
      <c r="T32" s="106"/>
      <c r="U32" s="106"/>
      <c r="V32" s="106"/>
      <c r="W32" s="106"/>
      <c r="X32" s="106"/>
      <c r="Y32" s="105"/>
      <c r="Z32" s="105"/>
      <c r="AA32" s="105"/>
      <c r="AB32" s="105"/>
      <c r="AC32" s="107"/>
      <c r="AD32" s="107"/>
      <c r="AF32" s="134" t="s">
        <v>119</v>
      </c>
      <c r="AG32" s="131"/>
      <c r="AH32" s="130">
        <f>+I40</f>
        <v>27877</v>
      </c>
    </row>
    <row r="33" spans="1:38" ht="30.75" customHeight="1">
      <c r="A33" s="126">
        <v>5</v>
      </c>
      <c r="B33" s="125">
        <v>13846</v>
      </c>
      <c r="C33" s="124">
        <v>11426</v>
      </c>
      <c r="D33" s="125">
        <v>5793</v>
      </c>
      <c r="E33" s="124">
        <v>4979</v>
      </c>
      <c r="F33" s="125">
        <v>694</v>
      </c>
      <c r="G33" s="124">
        <v>499</v>
      </c>
      <c r="H33" s="125">
        <v>3622</v>
      </c>
      <c r="I33" s="124">
        <v>12714</v>
      </c>
      <c r="J33" s="122">
        <v>3136</v>
      </c>
      <c r="K33" s="121">
        <v>5676</v>
      </c>
      <c r="N33" s="92"/>
      <c r="O33" s="128"/>
      <c r="P33" s="85"/>
      <c r="Q33" s="106"/>
      <c r="T33" s="106"/>
      <c r="U33" s="106"/>
      <c r="V33" s="106"/>
      <c r="W33" s="106"/>
      <c r="X33" s="106"/>
      <c r="Y33" s="105"/>
      <c r="Z33" s="105"/>
      <c r="AA33" s="105"/>
      <c r="AB33" s="105"/>
      <c r="AC33" s="107"/>
      <c r="AD33" s="107"/>
      <c r="AF33" s="133" t="s">
        <v>120</v>
      </c>
      <c r="AH33" s="88">
        <f>+K40</f>
        <v>13561</v>
      </c>
      <c r="AI33" s="132"/>
      <c r="AJ33" s="132"/>
      <c r="AK33" s="132"/>
      <c r="AL33" s="132"/>
    </row>
    <row r="34" spans="1:38" ht="30.75" customHeight="1">
      <c r="A34" s="126">
        <v>6</v>
      </c>
      <c r="B34" s="125">
        <v>14957</v>
      </c>
      <c r="C34" s="124">
        <v>13195</v>
      </c>
      <c r="D34" s="125">
        <v>7050</v>
      </c>
      <c r="E34" s="124">
        <v>6668</v>
      </c>
      <c r="F34" s="125">
        <v>896</v>
      </c>
      <c r="G34" s="124">
        <v>714</v>
      </c>
      <c r="H34" s="125">
        <v>2461</v>
      </c>
      <c r="I34" s="124">
        <v>14894</v>
      </c>
      <c r="J34" s="122">
        <v>2887</v>
      </c>
      <c r="K34" s="121">
        <v>6619</v>
      </c>
      <c r="N34" s="92"/>
      <c r="O34" s="128"/>
      <c r="P34" s="85"/>
      <c r="Q34" s="106"/>
      <c r="T34" s="106"/>
      <c r="U34" s="106"/>
      <c r="V34" s="106"/>
      <c r="W34" s="106"/>
      <c r="X34" s="106"/>
      <c r="Y34" s="105"/>
      <c r="Z34" s="105"/>
      <c r="AA34" s="105"/>
      <c r="AB34" s="105"/>
      <c r="AC34" s="107"/>
      <c r="AD34" s="107"/>
      <c r="AF34" s="104" t="s">
        <v>121</v>
      </c>
      <c r="AG34" s="131"/>
      <c r="AH34" s="130">
        <f>+W20</f>
        <v>92</v>
      </c>
      <c r="AI34" s="110"/>
      <c r="AJ34" s="132"/>
      <c r="AK34" s="132"/>
      <c r="AL34" s="132"/>
    </row>
    <row r="35" spans="1:38" ht="30.75" customHeight="1">
      <c r="A35" s="126">
        <v>7</v>
      </c>
      <c r="B35" s="125">
        <v>15421</v>
      </c>
      <c r="C35" s="124">
        <v>14137</v>
      </c>
      <c r="D35" s="125">
        <v>7804</v>
      </c>
      <c r="E35" s="124">
        <v>7733</v>
      </c>
      <c r="F35" s="125">
        <v>1130</v>
      </c>
      <c r="G35" s="124">
        <v>958</v>
      </c>
      <c r="H35" s="125">
        <v>1641</v>
      </c>
      <c r="I35" s="123">
        <v>16321</v>
      </c>
      <c r="J35" s="122">
        <v>2791</v>
      </c>
      <c r="K35" s="121">
        <v>7366</v>
      </c>
      <c r="N35" s="92"/>
      <c r="O35" s="128"/>
      <c r="P35" s="85"/>
      <c r="Q35" s="106"/>
      <c r="T35" s="106"/>
      <c r="U35" s="106"/>
      <c r="V35" s="106"/>
      <c r="W35" s="106"/>
      <c r="X35" s="106"/>
      <c r="Y35" s="105"/>
      <c r="Z35" s="105"/>
      <c r="AA35" s="105"/>
      <c r="AB35" s="105"/>
      <c r="AC35" s="107"/>
      <c r="AD35" s="107"/>
      <c r="AF35" s="104" t="s">
        <v>122</v>
      </c>
      <c r="AG35" s="85"/>
      <c r="AH35" s="130">
        <f>+AA20</f>
        <v>54</v>
      </c>
      <c r="AI35" s="132"/>
      <c r="AJ35" s="132"/>
      <c r="AK35" s="132"/>
      <c r="AL35" s="132"/>
    </row>
    <row r="36" spans="1:38" ht="30.75" customHeight="1">
      <c r="A36" s="126">
        <v>8</v>
      </c>
      <c r="B36" s="125">
        <v>15251</v>
      </c>
      <c r="C36" s="124">
        <v>14590</v>
      </c>
      <c r="D36" s="125">
        <v>7769</v>
      </c>
      <c r="E36" s="124">
        <v>8186</v>
      </c>
      <c r="F36" s="125">
        <v>1272</v>
      </c>
      <c r="G36" s="124">
        <v>1118</v>
      </c>
      <c r="H36" s="125">
        <v>1461</v>
      </c>
      <c r="I36" s="123">
        <v>17561</v>
      </c>
      <c r="J36" s="122">
        <v>2868</v>
      </c>
      <c r="K36" s="121">
        <v>8131</v>
      </c>
      <c r="N36" s="92"/>
      <c r="O36" s="128"/>
      <c r="P36" s="85"/>
      <c r="Q36" s="106"/>
      <c r="T36" s="106"/>
      <c r="U36" s="106"/>
      <c r="V36" s="106"/>
      <c r="W36" s="106"/>
      <c r="X36" s="106"/>
      <c r="Y36" s="105"/>
      <c r="Z36" s="105"/>
      <c r="AA36" s="105"/>
      <c r="AB36" s="105"/>
      <c r="AC36" s="107"/>
      <c r="AD36" s="107"/>
      <c r="AF36" s="104" t="s">
        <v>123</v>
      </c>
      <c r="AG36" s="131"/>
      <c r="AH36" s="130">
        <f>+AC20</f>
        <v>270</v>
      </c>
      <c r="AI36" s="129"/>
      <c r="AJ36" s="129"/>
      <c r="AK36" s="129"/>
      <c r="AL36" s="129"/>
    </row>
    <row r="37" spans="1:38" ht="30.75" customHeight="1">
      <c r="A37" s="126">
        <v>9</v>
      </c>
      <c r="B37" s="125">
        <v>14763</v>
      </c>
      <c r="C37" s="124">
        <v>15096</v>
      </c>
      <c r="D37" s="125">
        <v>7697</v>
      </c>
      <c r="E37" s="124">
        <v>8856</v>
      </c>
      <c r="F37" s="125">
        <v>1347</v>
      </c>
      <c r="G37" s="124">
        <v>1215</v>
      </c>
      <c r="H37" s="125">
        <v>2917</v>
      </c>
      <c r="I37" s="123">
        <v>20503</v>
      </c>
      <c r="J37" s="122">
        <v>3645</v>
      </c>
      <c r="K37" s="121">
        <v>9573</v>
      </c>
      <c r="N37" s="92"/>
      <c r="O37" s="128"/>
      <c r="P37" s="85"/>
      <c r="Q37" s="106"/>
      <c r="T37" s="106"/>
      <c r="U37" s="106"/>
      <c r="V37" s="106"/>
      <c r="W37" s="106"/>
      <c r="X37" s="106"/>
      <c r="Y37" s="105"/>
      <c r="Z37" s="105"/>
      <c r="AA37" s="105"/>
      <c r="AB37" s="105"/>
      <c r="AC37" s="107"/>
      <c r="AD37" s="107"/>
      <c r="AI37" s="127"/>
      <c r="AJ37" s="127"/>
      <c r="AK37" s="127"/>
      <c r="AL37" s="127"/>
    </row>
    <row r="38" spans="1:38" ht="30.75" customHeight="1">
      <c r="A38" s="126">
        <v>10</v>
      </c>
      <c r="B38" s="125">
        <v>13559</v>
      </c>
      <c r="C38" s="124">
        <v>15566</v>
      </c>
      <c r="D38" s="125">
        <v>7796</v>
      </c>
      <c r="E38" s="124">
        <v>9917</v>
      </c>
      <c r="F38" s="122">
        <v>1642</v>
      </c>
      <c r="G38" s="123">
        <v>1654</v>
      </c>
      <c r="H38" s="125">
        <v>3836</v>
      </c>
      <c r="I38" s="123">
        <v>23938</v>
      </c>
      <c r="J38" s="122">
        <v>4365</v>
      </c>
      <c r="K38" s="121">
        <v>11289</v>
      </c>
      <c r="N38" s="114"/>
      <c r="O38" s="114"/>
      <c r="P38" s="85"/>
      <c r="Q38" s="106"/>
      <c r="T38" s="106"/>
      <c r="U38" s="106"/>
      <c r="V38" s="106"/>
      <c r="W38" s="106"/>
      <c r="X38" s="106"/>
      <c r="Y38" s="105"/>
      <c r="Z38" s="105"/>
      <c r="AA38" s="105"/>
      <c r="AB38" s="105"/>
      <c r="AC38" s="107"/>
      <c r="AD38" s="107"/>
      <c r="AI38" s="92"/>
      <c r="AJ38" s="92"/>
      <c r="AK38" s="92"/>
      <c r="AL38" s="113"/>
    </row>
    <row r="39" spans="1:38" ht="30.75" customHeight="1">
      <c r="A39" s="126">
        <v>11</v>
      </c>
      <c r="B39" s="125">
        <v>11874</v>
      </c>
      <c r="C39" s="124">
        <v>16102</v>
      </c>
      <c r="D39" s="125">
        <v>7804</v>
      </c>
      <c r="E39" s="124">
        <v>11325</v>
      </c>
      <c r="F39" s="122">
        <v>2542</v>
      </c>
      <c r="G39" s="123">
        <v>2623</v>
      </c>
      <c r="H39" s="122">
        <v>3398</v>
      </c>
      <c r="I39" s="123">
        <v>26979</v>
      </c>
      <c r="J39" s="122">
        <v>4599</v>
      </c>
      <c r="K39" s="121">
        <v>12758</v>
      </c>
      <c r="N39" s="114"/>
      <c r="O39" s="114"/>
      <c r="P39" s="85"/>
      <c r="Q39" s="106"/>
      <c r="T39" s="105"/>
      <c r="U39" s="105"/>
      <c r="V39" s="105"/>
      <c r="W39" s="105"/>
      <c r="X39" s="105"/>
      <c r="Y39" s="105"/>
      <c r="Z39" s="105"/>
      <c r="AA39" s="105"/>
      <c r="AB39" s="105"/>
      <c r="AC39" s="107"/>
      <c r="AD39" s="107"/>
      <c r="AI39" s="92"/>
      <c r="AJ39" s="92"/>
      <c r="AK39" s="92"/>
      <c r="AL39" s="113"/>
    </row>
    <row r="40" spans="1:38" ht="30.75" customHeight="1" thickBot="1">
      <c r="A40" s="120">
        <v>12</v>
      </c>
      <c r="B40" s="119">
        <v>9897</v>
      </c>
      <c r="C40" s="118">
        <v>16607</v>
      </c>
      <c r="D40" s="119">
        <v>7922</v>
      </c>
      <c r="E40" s="118">
        <v>12885</v>
      </c>
      <c r="F40" s="116">
        <v>3005</v>
      </c>
      <c r="G40" s="117">
        <v>3301</v>
      </c>
      <c r="H40" s="116">
        <v>1499</v>
      </c>
      <c r="I40" s="117">
        <v>27877</v>
      </c>
      <c r="J40" s="116">
        <v>3919</v>
      </c>
      <c r="K40" s="115">
        <v>13561</v>
      </c>
      <c r="N40" s="114"/>
      <c r="O40" s="114"/>
      <c r="P40" s="85"/>
      <c r="Q40" s="106"/>
      <c r="T40" s="105"/>
      <c r="U40" s="105"/>
      <c r="V40" s="105"/>
      <c r="W40" s="105"/>
      <c r="X40" s="105"/>
      <c r="Y40" s="105"/>
      <c r="Z40" s="105"/>
      <c r="AA40" s="105"/>
      <c r="AB40" s="105"/>
      <c r="AC40" s="107"/>
      <c r="AD40" s="107"/>
      <c r="AF40" s="92"/>
      <c r="AG40" s="85"/>
      <c r="AH40" s="85"/>
      <c r="AI40" s="92"/>
      <c r="AJ40" s="92"/>
      <c r="AK40" s="92"/>
      <c r="AL40" s="113"/>
    </row>
    <row r="41" spans="1:38" ht="25.5" customHeight="1" thickTop="1">
      <c r="A41" s="496" t="s">
        <v>232</v>
      </c>
      <c r="B41" s="496"/>
      <c r="C41" s="496"/>
      <c r="D41" s="496"/>
      <c r="E41" s="496"/>
      <c r="F41" s="496"/>
      <c r="G41" s="496"/>
      <c r="H41" s="496"/>
      <c r="I41" s="496"/>
      <c r="J41" s="496"/>
      <c r="K41" s="496"/>
      <c r="L41" s="496"/>
      <c r="M41" s="496"/>
      <c r="N41" s="496"/>
      <c r="O41" s="496"/>
      <c r="P41" s="8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7"/>
      <c r="AD41" s="107"/>
      <c r="AF41" s="106"/>
      <c r="AG41" s="85"/>
      <c r="AH41" s="85"/>
      <c r="AI41" s="106"/>
      <c r="AJ41" s="106"/>
      <c r="AK41" s="106"/>
      <c r="AL41" s="106"/>
    </row>
    <row r="42" spans="1:38" ht="16.5" customHeight="1">
      <c r="A42" s="112"/>
      <c r="B42" s="105"/>
      <c r="C42" s="105"/>
      <c r="D42" s="105"/>
      <c r="E42" s="105"/>
      <c r="F42" s="105"/>
      <c r="G42" s="105"/>
      <c r="H42" s="85"/>
      <c r="I42" s="111"/>
      <c r="J42" s="110"/>
      <c r="K42" s="110"/>
      <c r="L42" s="85"/>
      <c r="M42" s="105"/>
      <c r="N42" s="109"/>
      <c r="O42" s="108"/>
      <c r="P42" s="85"/>
      <c r="Q42" s="85"/>
      <c r="R42" s="8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7"/>
      <c r="AD42" s="107"/>
      <c r="AF42" s="106"/>
      <c r="AG42" s="85"/>
      <c r="AH42" s="85"/>
      <c r="AI42" s="106"/>
      <c r="AJ42" s="106"/>
      <c r="AK42" s="106"/>
      <c r="AL42" s="106"/>
    </row>
    <row r="43" spans="1:38" ht="20.100000000000001" customHeight="1"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AF43" s="106"/>
      <c r="AG43" s="85"/>
      <c r="AH43" s="85"/>
      <c r="AI43" s="106"/>
      <c r="AJ43" s="106"/>
      <c r="AK43" s="106"/>
      <c r="AL43" s="106"/>
    </row>
    <row r="44" spans="1:38" ht="20.100000000000001" customHeight="1">
      <c r="A44" s="86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AF44" s="85"/>
      <c r="AG44" s="85"/>
      <c r="AI44" s="85"/>
      <c r="AJ44" s="85"/>
      <c r="AK44" s="85"/>
      <c r="AL44" s="85"/>
    </row>
    <row r="45" spans="1:38" ht="20.100000000000001" customHeight="1">
      <c r="AE45" s="104"/>
      <c r="AF45" s="85"/>
      <c r="AG45" s="85"/>
      <c r="AH45" s="85"/>
      <c r="AI45" s="85"/>
      <c r="AJ45" s="85"/>
      <c r="AK45" s="85"/>
      <c r="AL45" s="85"/>
    </row>
    <row r="46" spans="1:38" ht="20.100000000000001" customHeight="1">
      <c r="AG46" s="94"/>
      <c r="AH46" s="94"/>
      <c r="AI46" s="85"/>
      <c r="AJ46" s="85"/>
      <c r="AK46" s="85"/>
      <c r="AL46" s="85"/>
    </row>
    <row r="47" spans="1:38" ht="20.100000000000001" customHeight="1">
      <c r="C47" s="103"/>
      <c r="AI47" s="85"/>
      <c r="AJ47" s="85"/>
      <c r="AK47" s="85"/>
      <c r="AL47" s="85"/>
    </row>
    <row r="48" spans="1:38" ht="28.5" customHeight="1">
      <c r="O48" s="102"/>
      <c r="AI48" s="85"/>
      <c r="AJ48" s="85"/>
      <c r="AK48" s="85"/>
      <c r="AL48" s="85"/>
    </row>
    <row r="49" spans="1:38" ht="20.100000000000001" customHeight="1">
      <c r="A49" s="101"/>
      <c r="C49" s="101"/>
      <c r="AI49" s="85"/>
      <c r="AJ49" s="85"/>
      <c r="AK49" s="85"/>
      <c r="AL49" s="85"/>
    </row>
    <row r="50" spans="1:38" ht="20.100000000000001" customHeight="1">
      <c r="M50" s="94"/>
      <c r="N50" s="94"/>
      <c r="O50" s="100"/>
      <c r="P50" s="94"/>
      <c r="Q50" s="94"/>
      <c r="AI50" s="85"/>
      <c r="AJ50" s="85"/>
      <c r="AK50" s="85"/>
      <c r="AL50" s="85"/>
    </row>
    <row r="51" spans="1:38" ht="20.100000000000001" customHeight="1">
      <c r="M51" s="94"/>
      <c r="N51" s="94"/>
      <c r="O51" s="99"/>
      <c r="P51" s="94"/>
      <c r="Q51" s="94"/>
      <c r="AI51" s="85"/>
      <c r="AJ51" s="85"/>
      <c r="AK51" s="85"/>
      <c r="AL51" s="85"/>
    </row>
    <row r="52" spans="1:38" ht="20.100000000000001" customHeight="1">
      <c r="M52" s="94"/>
      <c r="N52" s="94"/>
      <c r="O52" s="99"/>
      <c r="P52" s="94"/>
      <c r="Q52" s="94"/>
      <c r="AF52" s="85"/>
      <c r="AG52" s="85"/>
      <c r="AH52" s="85"/>
      <c r="AI52" s="85"/>
      <c r="AJ52" s="85"/>
      <c r="AK52" s="85"/>
      <c r="AL52" s="85"/>
    </row>
    <row r="53" spans="1:38" ht="20.100000000000001" customHeight="1">
      <c r="M53" s="94"/>
      <c r="N53" s="94"/>
      <c r="O53" s="99"/>
      <c r="P53" s="94"/>
      <c r="Q53" s="94"/>
      <c r="AF53" s="85"/>
      <c r="AG53" s="85"/>
      <c r="AH53" s="85"/>
      <c r="AI53" s="85"/>
      <c r="AJ53" s="85"/>
      <c r="AK53" s="85"/>
      <c r="AL53" s="85"/>
    </row>
    <row r="54" spans="1:38" ht="20.100000000000001" customHeight="1">
      <c r="M54" s="94"/>
      <c r="N54" s="86"/>
      <c r="O54" s="96"/>
      <c r="P54" s="94"/>
      <c r="Q54" s="94"/>
      <c r="AF54" s="97"/>
      <c r="AG54" s="97"/>
      <c r="AH54" s="98"/>
      <c r="AI54" s="98"/>
      <c r="AJ54" s="97"/>
      <c r="AK54" s="97"/>
      <c r="AL54" s="97"/>
    </row>
    <row r="55" spans="1:38" ht="20.100000000000001" customHeight="1">
      <c r="M55" s="94"/>
      <c r="N55" s="86"/>
      <c r="O55" s="96"/>
      <c r="P55" s="94"/>
      <c r="Q55" s="94"/>
      <c r="AH55" s="95"/>
      <c r="AI55" s="95"/>
    </row>
    <row r="56" spans="1:38" ht="20.100000000000001" customHeight="1">
      <c r="M56" s="94"/>
      <c r="N56" s="86"/>
      <c r="O56" s="91"/>
      <c r="P56" s="94"/>
      <c r="Q56" s="94"/>
    </row>
    <row r="57" spans="1:38" ht="20.100000000000001" customHeight="1">
      <c r="M57" s="94"/>
      <c r="N57" s="86"/>
      <c r="O57" s="91"/>
      <c r="P57" s="94"/>
      <c r="Q57" s="94"/>
    </row>
    <row r="58" spans="1:38" ht="20.100000000000001" customHeight="1">
      <c r="M58" s="94"/>
      <c r="N58" s="86"/>
      <c r="O58" s="91"/>
      <c r="P58" s="94"/>
      <c r="Q58" s="94"/>
    </row>
    <row r="59" spans="1:38" ht="20.100000000000001" customHeight="1">
      <c r="M59" s="94"/>
      <c r="N59" s="86"/>
      <c r="O59" s="91"/>
      <c r="P59" s="94"/>
      <c r="Q59" s="94"/>
    </row>
    <row r="60" spans="1:38" ht="20.100000000000001" customHeight="1">
      <c r="M60" s="94"/>
      <c r="N60" s="86"/>
      <c r="O60" s="91"/>
      <c r="P60" s="94"/>
      <c r="Q60" s="94"/>
    </row>
    <row r="61" spans="1:38" ht="21.75" customHeight="1">
      <c r="M61" s="94"/>
      <c r="N61" s="86"/>
      <c r="O61" s="91"/>
      <c r="P61" s="94"/>
      <c r="Q61" s="90"/>
      <c r="R61" s="81"/>
      <c r="S61" s="81"/>
      <c r="T61" s="81"/>
      <c r="U61" s="81"/>
      <c r="V61" s="81"/>
      <c r="W61" s="81"/>
      <c r="AG61" s="88"/>
      <c r="AH61" s="88"/>
    </row>
    <row r="62" spans="1:38" ht="21.75" customHeight="1">
      <c r="M62" s="94"/>
      <c r="N62" s="86"/>
      <c r="O62" s="91"/>
      <c r="P62" s="94"/>
      <c r="Q62" s="90"/>
      <c r="R62" s="81"/>
      <c r="S62" s="81"/>
      <c r="T62" s="81"/>
      <c r="U62" s="81"/>
      <c r="V62" s="81"/>
      <c r="W62" s="81"/>
      <c r="AG62" s="88"/>
      <c r="AH62" s="88"/>
    </row>
    <row r="63" spans="1:38" ht="21.95" customHeight="1">
      <c r="A63" s="93"/>
      <c r="B63" s="92"/>
      <c r="C63" s="92"/>
      <c r="D63" s="92"/>
      <c r="E63" s="92"/>
      <c r="F63" s="92"/>
      <c r="G63" s="92"/>
      <c r="H63" s="481"/>
      <c r="I63" s="81"/>
      <c r="M63" s="90"/>
      <c r="N63" s="86"/>
      <c r="O63" s="91"/>
      <c r="P63" s="90"/>
      <c r="Q63" s="87"/>
      <c r="R63" s="84"/>
      <c r="S63" s="84"/>
      <c r="T63" s="84"/>
      <c r="U63" s="84"/>
      <c r="V63" s="84"/>
      <c r="W63" s="84"/>
      <c r="AG63" s="88"/>
      <c r="AH63" s="88"/>
    </row>
    <row r="64" spans="1:38" ht="21.95" customHeight="1">
      <c r="A64" s="93"/>
      <c r="B64" s="92"/>
      <c r="C64" s="92"/>
      <c r="D64" s="92"/>
      <c r="E64" s="92"/>
      <c r="F64" s="92"/>
      <c r="G64" s="92"/>
      <c r="H64" s="481"/>
      <c r="I64" s="81"/>
      <c r="J64" s="81"/>
      <c r="K64" s="81"/>
      <c r="L64" s="81"/>
      <c r="M64" s="90"/>
      <c r="N64" s="86"/>
      <c r="O64" s="91"/>
      <c r="P64" s="90"/>
      <c r="Q64" s="87"/>
      <c r="R64" s="84"/>
      <c r="S64" s="84"/>
      <c r="T64" s="84"/>
      <c r="U64" s="84"/>
      <c r="V64" s="84"/>
      <c r="W64" s="84"/>
      <c r="AG64" s="88"/>
      <c r="AH64" s="88"/>
    </row>
    <row r="65" spans="1:34" ht="21.95" customHeight="1">
      <c r="A65" s="86"/>
      <c r="B65" s="85"/>
      <c r="C65" s="85"/>
      <c r="D65" s="85"/>
      <c r="E65" s="85"/>
      <c r="F65" s="85"/>
      <c r="G65" s="85"/>
      <c r="H65" s="85"/>
      <c r="I65" s="84"/>
      <c r="J65" s="84"/>
      <c r="K65" s="84"/>
      <c r="L65" s="84"/>
      <c r="M65" s="87"/>
      <c r="N65" s="86"/>
      <c r="O65" s="89"/>
      <c r="P65" s="87"/>
      <c r="Q65" s="87"/>
      <c r="R65" s="84"/>
      <c r="S65" s="84"/>
      <c r="T65" s="84"/>
      <c r="U65" s="84"/>
      <c r="V65" s="84"/>
      <c r="W65" s="84"/>
      <c r="AG65" s="88"/>
      <c r="AH65" s="88"/>
    </row>
    <row r="66" spans="1:34" ht="21.95" customHeight="1">
      <c r="A66" s="86"/>
      <c r="B66" s="85"/>
      <c r="C66" s="85"/>
      <c r="D66" s="85"/>
      <c r="E66" s="85"/>
      <c r="F66" s="85"/>
      <c r="G66" s="85"/>
      <c r="H66" s="85"/>
      <c r="I66" s="84"/>
      <c r="J66" s="84"/>
      <c r="K66" s="84"/>
      <c r="L66" s="84"/>
      <c r="M66" s="87"/>
      <c r="N66" s="87"/>
      <c r="O66" s="87"/>
      <c r="P66" s="87"/>
      <c r="Q66" s="87"/>
      <c r="R66" s="84"/>
      <c r="S66" s="84"/>
      <c r="T66" s="84"/>
      <c r="U66" s="84"/>
      <c r="V66" s="84"/>
      <c r="W66" s="84"/>
      <c r="AG66" s="88"/>
      <c r="AH66" s="88"/>
    </row>
    <row r="67" spans="1:34" ht="21.95" customHeight="1">
      <c r="A67" s="86"/>
      <c r="B67" s="85"/>
      <c r="C67" s="85"/>
      <c r="D67" s="85"/>
      <c r="E67" s="85"/>
      <c r="F67" s="85"/>
      <c r="G67" s="85"/>
      <c r="H67" s="85"/>
      <c r="I67" s="84"/>
      <c r="J67" s="84"/>
      <c r="K67" s="84"/>
      <c r="L67" s="84"/>
      <c r="M67" s="87"/>
      <c r="N67" s="87"/>
      <c r="O67" s="87"/>
      <c r="P67" s="87"/>
      <c r="Q67" s="87"/>
      <c r="R67" s="84"/>
      <c r="S67" s="84"/>
      <c r="T67" s="84"/>
      <c r="U67" s="84"/>
      <c r="V67" s="84"/>
      <c r="W67" s="84"/>
      <c r="AG67" s="88"/>
      <c r="AH67" s="88"/>
    </row>
    <row r="68" spans="1:34" ht="21.95" customHeight="1">
      <c r="A68" s="86"/>
      <c r="B68" s="85"/>
      <c r="C68" s="85"/>
      <c r="D68" s="85"/>
      <c r="E68" s="85"/>
      <c r="F68" s="85"/>
      <c r="G68" s="85"/>
      <c r="H68" s="85"/>
      <c r="I68" s="84"/>
      <c r="J68" s="84"/>
      <c r="K68" s="84"/>
      <c r="L68" s="84"/>
      <c r="M68" s="87"/>
      <c r="N68" s="87"/>
      <c r="O68" s="87"/>
      <c r="P68" s="87"/>
      <c r="Q68" s="87"/>
      <c r="R68" s="84"/>
      <c r="S68" s="84"/>
      <c r="T68" s="84"/>
      <c r="U68" s="84"/>
      <c r="V68" s="84"/>
      <c r="W68" s="84"/>
      <c r="AG68" s="88"/>
      <c r="AH68" s="88"/>
    </row>
    <row r="69" spans="1:34" ht="21.95" customHeight="1">
      <c r="A69" s="86"/>
      <c r="B69" s="85"/>
      <c r="C69" s="85"/>
      <c r="D69" s="85"/>
      <c r="E69" s="85"/>
      <c r="F69" s="85"/>
      <c r="G69" s="85"/>
      <c r="H69" s="85"/>
      <c r="I69" s="84"/>
      <c r="J69" s="84"/>
      <c r="K69" s="84"/>
      <c r="L69" s="84"/>
      <c r="M69" s="87"/>
      <c r="N69" s="87"/>
      <c r="O69" s="87"/>
      <c r="P69" s="87"/>
      <c r="Q69" s="87"/>
      <c r="R69" s="84"/>
      <c r="S69" s="84"/>
      <c r="T69" s="84"/>
      <c r="U69" s="84"/>
      <c r="V69" s="84"/>
      <c r="W69" s="84"/>
      <c r="AG69" s="88"/>
      <c r="AH69" s="88"/>
    </row>
    <row r="70" spans="1:34" ht="21.95" customHeight="1">
      <c r="A70" s="86"/>
      <c r="B70" s="85"/>
      <c r="C70" s="85"/>
      <c r="D70" s="85"/>
      <c r="E70" s="85"/>
      <c r="F70" s="85"/>
      <c r="G70" s="85"/>
      <c r="H70" s="85"/>
      <c r="I70" s="84"/>
      <c r="J70" s="84"/>
      <c r="K70" s="84"/>
      <c r="L70" s="84"/>
      <c r="M70" s="87"/>
      <c r="N70" s="87"/>
      <c r="O70" s="87"/>
      <c r="P70" s="87"/>
      <c r="Q70" s="87"/>
      <c r="R70" s="84"/>
      <c r="S70" s="84"/>
      <c r="T70" s="84"/>
      <c r="U70" s="84"/>
      <c r="V70" s="84"/>
      <c r="W70" s="84"/>
      <c r="AG70" s="88"/>
      <c r="AH70" s="88"/>
    </row>
    <row r="71" spans="1:34" ht="21.95" customHeight="1">
      <c r="A71" s="86"/>
      <c r="B71" s="85"/>
      <c r="C71" s="85"/>
      <c r="D71" s="85"/>
      <c r="E71" s="85"/>
      <c r="F71" s="85"/>
      <c r="G71" s="85"/>
      <c r="H71" s="85"/>
      <c r="I71" s="84"/>
      <c r="J71" s="84"/>
      <c r="K71" s="84"/>
      <c r="L71" s="84"/>
      <c r="M71" s="87"/>
      <c r="N71" s="87"/>
      <c r="O71" s="87"/>
      <c r="P71" s="87"/>
      <c r="Q71" s="87"/>
      <c r="R71" s="84"/>
      <c r="S71" s="84"/>
      <c r="T71" s="84"/>
      <c r="U71" s="84"/>
      <c r="V71" s="84"/>
      <c r="W71" s="84"/>
    </row>
    <row r="72" spans="1:34" ht="21.95" customHeight="1">
      <c r="A72" s="86"/>
      <c r="B72" s="85"/>
      <c r="C72" s="85"/>
      <c r="D72" s="85"/>
      <c r="E72" s="85"/>
      <c r="F72" s="85"/>
      <c r="G72" s="85"/>
      <c r="H72" s="85"/>
      <c r="I72" s="84"/>
      <c r="J72" s="84"/>
      <c r="K72" s="84"/>
      <c r="L72" s="84"/>
      <c r="M72" s="87"/>
      <c r="N72" s="87"/>
      <c r="O72" s="87"/>
      <c r="P72" s="87"/>
      <c r="Q72" s="87"/>
      <c r="R72" s="84"/>
      <c r="S72" s="84"/>
      <c r="T72" s="84"/>
      <c r="U72" s="84"/>
      <c r="V72" s="84"/>
      <c r="W72" s="84"/>
    </row>
    <row r="73" spans="1:34" ht="21.95" customHeight="1">
      <c r="A73" s="86"/>
      <c r="B73" s="85"/>
      <c r="C73" s="85"/>
      <c r="D73" s="85"/>
      <c r="E73" s="85"/>
      <c r="F73" s="85"/>
      <c r="G73" s="85"/>
      <c r="H73" s="85"/>
      <c r="I73" s="84"/>
      <c r="J73" s="84"/>
      <c r="K73" s="84"/>
      <c r="L73" s="84"/>
      <c r="M73" s="87"/>
      <c r="N73" s="87"/>
      <c r="O73" s="87"/>
      <c r="P73" s="87"/>
      <c r="Q73" s="87"/>
      <c r="R73" s="84"/>
      <c r="S73" s="84"/>
      <c r="T73" s="84"/>
      <c r="U73" s="84"/>
      <c r="V73" s="84"/>
      <c r="W73" s="84"/>
    </row>
    <row r="74" spans="1:34" ht="21.95" customHeight="1">
      <c r="A74" s="86"/>
      <c r="B74" s="85"/>
      <c r="C74" s="85"/>
      <c r="D74" s="85"/>
      <c r="E74" s="85"/>
      <c r="F74" s="85"/>
      <c r="G74" s="85"/>
      <c r="H74" s="85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</row>
    <row r="75" spans="1:34" ht="20.100000000000001" customHeight="1">
      <c r="A75" s="86"/>
      <c r="B75" s="85"/>
      <c r="C75" s="85"/>
      <c r="D75" s="85"/>
      <c r="E75" s="85"/>
      <c r="F75" s="85"/>
      <c r="G75" s="85"/>
      <c r="H75" s="85"/>
      <c r="I75" s="84"/>
      <c r="J75" s="84"/>
      <c r="K75" s="84"/>
      <c r="L75" s="84"/>
      <c r="M75" s="84"/>
      <c r="N75" s="84"/>
      <c r="O75" s="84"/>
      <c r="P75" s="84"/>
    </row>
    <row r="76" spans="1:34" ht="20.100000000000001" customHeight="1">
      <c r="A76" s="86"/>
      <c r="B76" s="85"/>
      <c r="C76" s="85"/>
      <c r="D76" s="85"/>
      <c r="E76" s="85"/>
      <c r="F76" s="85"/>
      <c r="G76" s="85"/>
      <c r="H76" s="85"/>
      <c r="I76" s="84"/>
      <c r="J76" s="84"/>
      <c r="K76" s="84"/>
      <c r="L76" s="84"/>
      <c r="M76" s="84"/>
      <c r="N76" s="84"/>
      <c r="O76" s="84"/>
      <c r="P76" s="84"/>
    </row>
    <row r="77" spans="1:34" ht="20.100000000000001" customHeight="1"/>
    <row r="78" spans="1:34" ht="20.100000000000001" customHeight="1"/>
    <row r="79" spans="1:34" ht="20.100000000000001" customHeight="1"/>
    <row r="80" spans="1:34" ht="20.100000000000001" customHeight="1"/>
    <row r="81" spans="2:3" ht="20.100000000000001" customHeight="1"/>
    <row r="82" spans="2:3" ht="20.100000000000001" customHeight="1"/>
    <row r="86" spans="2:3">
      <c r="B86" s="83"/>
    </row>
    <row r="87" spans="2:3">
      <c r="B87" s="82"/>
    </row>
    <row r="88" spans="2:3">
      <c r="C88" s="81"/>
    </row>
    <row r="89" spans="2:3">
      <c r="C89" s="80"/>
    </row>
    <row r="90" spans="2:3">
      <c r="C90" s="80"/>
    </row>
    <row r="129" spans="2:3">
      <c r="B129" s="79">
        <v>9590</v>
      </c>
      <c r="C129" s="79">
        <f>9*140</f>
        <v>1260</v>
      </c>
    </row>
    <row r="130" spans="2:3">
      <c r="B130" s="79">
        <v>9590</v>
      </c>
      <c r="C130" s="79">
        <v>1260</v>
      </c>
    </row>
    <row r="131" spans="2:3">
      <c r="B131" s="79">
        <v>9590</v>
      </c>
      <c r="C131" s="79">
        <v>1260</v>
      </c>
    </row>
    <row r="132" spans="2:3">
      <c r="B132" s="79">
        <f>+B129+B130+B131</f>
        <v>28770</v>
      </c>
      <c r="C132" s="79">
        <f>+C129+C130+C131</f>
        <v>3780</v>
      </c>
    </row>
    <row r="133" spans="2:3">
      <c r="B133" s="79">
        <f>+B132+C132</f>
        <v>32550</v>
      </c>
      <c r="C133" s="79">
        <f>+B133-5500</f>
        <v>27050</v>
      </c>
    </row>
  </sheetData>
  <mergeCells count="41">
    <mergeCell ref="D24:E24"/>
    <mergeCell ref="AB4:AC4"/>
    <mergeCell ref="L5:M5"/>
    <mergeCell ref="F25:G25"/>
    <mergeCell ref="X4:Y4"/>
    <mergeCell ref="V5:W5"/>
    <mergeCell ref="X5:Y5"/>
    <mergeCell ref="J24:K24"/>
    <mergeCell ref="J25:K25"/>
    <mergeCell ref="T5:U5"/>
    <mergeCell ref="A1:AC1"/>
    <mergeCell ref="A41:O41"/>
    <mergeCell ref="B24:C24"/>
    <mergeCell ref="V4:W4"/>
    <mergeCell ref="T4:U4"/>
    <mergeCell ref="B4:E4"/>
    <mergeCell ref="B5:C5"/>
    <mergeCell ref="D25:E25"/>
    <mergeCell ref="D5:E5"/>
    <mergeCell ref="J5:K5"/>
    <mergeCell ref="R5:S5"/>
    <mergeCell ref="P5:Q5"/>
    <mergeCell ref="Z4:AA4"/>
    <mergeCell ref="A24:A28"/>
    <mergeCell ref="A4:A8"/>
    <mergeCell ref="B25:C25"/>
    <mergeCell ref="AL8:AO8"/>
    <mergeCell ref="H63:H64"/>
    <mergeCell ref="N4:O4"/>
    <mergeCell ref="F4:I4"/>
    <mergeCell ref="J4:M4"/>
    <mergeCell ref="N5:O5"/>
    <mergeCell ref="H5:I5"/>
    <mergeCell ref="F5:G5"/>
    <mergeCell ref="F24:G24"/>
    <mergeCell ref="H24:I24"/>
    <mergeCell ref="H25:I25"/>
    <mergeCell ref="P4:S4"/>
    <mergeCell ref="AH8:AK8"/>
    <mergeCell ref="Z5:AA5"/>
    <mergeCell ref="AB5:AC5"/>
  </mergeCells>
  <printOptions horizontalCentered="1"/>
  <pageMargins left="0" right="0" top="0.59055118110236227" bottom="0" header="0.31496062992125984" footer="0.31496062992125984"/>
  <pageSetup paperSize="9" scale="39" orientation="landscape" r:id="rId1"/>
  <headerFooter alignWithMargins="0">
    <oddHeader>&amp;R&amp;22Příloha č. 5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indowProtection="1" view="pageBreakPreview" zoomScaleNormal="100" zoomScaleSheetLayoutView="100" workbookViewId="0">
      <selection sqref="A1:F2"/>
    </sheetView>
  </sheetViews>
  <sheetFormatPr defaultRowHeight="12.75"/>
  <cols>
    <col min="1" max="1" width="20.42578125" style="232" customWidth="1"/>
    <col min="2" max="2" width="14.28515625" style="233" customWidth="1"/>
    <col min="3" max="3" width="16.28515625" style="233" customWidth="1"/>
    <col min="4" max="6" width="16.140625" style="233" customWidth="1"/>
    <col min="7" max="7" width="10.7109375" style="232" bestFit="1" customWidth="1"/>
    <col min="8" max="9" width="11.7109375" style="232" bestFit="1" customWidth="1"/>
    <col min="10" max="10" width="3.5703125" style="232" bestFit="1" customWidth="1"/>
    <col min="11" max="11" width="10.7109375" style="232" bestFit="1" customWidth="1"/>
    <col min="12" max="16384" width="9.140625" style="232"/>
  </cols>
  <sheetData>
    <row r="1" spans="1:6" ht="36" customHeight="1">
      <c r="A1" s="503" t="s">
        <v>242</v>
      </c>
      <c r="B1" s="503"/>
      <c r="C1" s="503"/>
      <c r="D1" s="503"/>
      <c r="E1" s="503"/>
      <c r="F1" s="503"/>
    </row>
    <row r="2" spans="1:6" ht="13.5" customHeight="1" thickBot="1">
      <c r="A2" s="504"/>
      <c r="B2" s="504"/>
      <c r="C2" s="504"/>
      <c r="D2" s="504"/>
      <c r="E2" s="504"/>
      <c r="F2" s="504"/>
    </row>
    <row r="3" spans="1:6" ht="39" thickBot="1">
      <c r="A3" s="234"/>
      <c r="B3" s="235" t="s">
        <v>136</v>
      </c>
      <c r="C3" s="236" t="s">
        <v>219</v>
      </c>
      <c r="D3" s="235" t="s">
        <v>138</v>
      </c>
      <c r="E3" s="236" t="s">
        <v>139</v>
      </c>
      <c r="F3" s="237" t="s">
        <v>140</v>
      </c>
    </row>
    <row r="4" spans="1:6" ht="15" customHeight="1">
      <c r="A4" s="383" t="s">
        <v>240</v>
      </c>
      <c r="B4" s="389">
        <v>0</v>
      </c>
      <c r="C4" s="390">
        <v>0</v>
      </c>
      <c r="D4" s="389">
        <v>0</v>
      </c>
      <c r="E4" s="390">
        <v>0</v>
      </c>
      <c r="F4" s="384">
        <v>213.7011</v>
      </c>
    </row>
    <row r="5" spans="1:6" ht="15" customHeight="1">
      <c r="A5" s="267" t="s">
        <v>141</v>
      </c>
      <c r="B5" s="386">
        <v>540430.42191999999</v>
      </c>
      <c r="C5" s="387">
        <v>154238.84899999999</v>
      </c>
      <c r="D5" s="386">
        <v>163640.17469999997</v>
      </c>
      <c r="E5" s="387">
        <v>1545134.6902000001</v>
      </c>
      <c r="F5" s="388">
        <v>4249756.5210600002</v>
      </c>
    </row>
    <row r="6" spans="1:6" ht="15" customHeight="1">
      <c r="A6" s="267" t="s">
        <v>3</v>
      </c>
      <c r="B6" s="386">
        <v>484965.92499999999</v>
      </c>
      <c r="C6" s="387">
        <v>127148.277</v>
      </c>
      <c r="D6" s="386">
        <v>140931.25200000001</v>
      </c>
      <c r="E6" s="387">
        <v>1307861.2009999999</v>
      </c>
      <c r="F6" s="388">
        <v>1975516.8834500001</v>
      </c>
    </row>
    <row r="7" spans="1:6" ht="15" customHeight="1">
      <c r="A7" s="267" t="s">
        <v>11</v>
      </c>
      <c r="B7" s="386">
        <v>956027.63100000005</v>
      </c>
      <c r="C7" s="387">
        <v>200397.905</v>
      </c>
      <c r="D7" s="386">
        <v>208700.34599999999</v>
      </c>
      <c r="E7" s="387">
        <v>2342856.4640000002</v>
      </c>
      <c r="F7" s="388">
        <v>3977689.4052400002</v>
      </c>
    </row>
    <row r="8" spans="1:6" ht="15" customHeight="1">
      <c r="A8" s="267" t="s">
        <v>5</v>
      </c>
      <c r="B8" s="386">
        <v>441741.19799999997</v>
      </c>
      <c r="C8" s="387">
        <v>83707.346999999994</v>
      </c>
      <c r="D8" s="386">
        <v>46400.849000000002</v>
      </c>
      <c r="E8" s="387">
        <v>506510.10700000002</v>
      </c>
      <c r="F8" s="388">
        <v>1055397.6862999999</v>
      </c>
    </row>
    <row r="9" spans="1:6" ht="15" customHeight="1">
      <c r="A9" s="267" t="s">
        <v>8</v>
      </c>
      <c r="B9" s="386">
        <v>446893.33549999999</v>
      </c>
      <c r="C9" s="387">
        <v>100742.374</v>
      </c>
      <c r="D9" s="386">
        <v>114060.701</v>
      </c>
      <c r="E9" s="387">
        <v>1041799.216</v>
      </c>
      <c r="F9" s="388">
        <v>1746760.2792799999</v>
      </c>
    </row>
    <row r="10" spans="1:6" ht="15" customHeight="1">
      <c r="A10" s="267" t="s">
        <v>7</v>
      </c>
      <c r="B10" s="386">
        <v>480091.29599999997</v>
      </c>
      <c r="C10" s="387">
        <v>94450.676000000007</v>
      </c>
      <c r="D10" s="386">
        <v>95824.370999999999</v>
      </c>
      <c r="E10" s="387">
        <v>818858.44700000004</v>
      </c>
      <c r="F10" s="388">
        <v>1569869.7187900001</v>
      </c>
    </row>
    <row r="11" spans="1:6" ht="15" customHeight="1">
      <c r="A11" s="267" t="s">
        <v>14</v>
      </c>
      <c r="B11" s="386">
        <v>2173560.4066399992</v>
      </c>
      <c r="C11" s="387">
        <v>358152.39919999999</v>
      </c>
      <c r="D11" s="386">
        <v>237487.80619999999</v>
      </c>
      <c r="E11" s="387">
        <v>2516912.4397899997</v>
      </c>
      <c r="F11" s="388">
        <v>4715500.1087700007</v>
      </c>
    </row>
    <row r="12" spans="1:6" ht="15" customHeight="1">
      <c r="A12" s="267" t="s">
        <v>12</v>
      </c>
      <c r="B12" s="386">
        <v>895413.62789999996</v>
      </c>
      <c r="C12" s="387">
        <v>143796.77940999999</v>
      </c>
      <c r="D12" s="386">
        <v>117705.30899999999</v>
      </c>
      <c r="E12" s="387">
        <v>1261902.26752</v>
      </c>
      <c r="F12" s="388">
        <v>2105723.9699900001</v>
      </c>
    </row>
    <row r="13" spans="1:6" ht="15" customHeight="1">
      <c r="A13" s="267" t="s">
        <v>9</v>
      </c>
      <c r="B13" s="386">
        <v>360827.15792999999</v>
      </c>
      <c r="C13" s="387">
        <v>109462.674</v>
      </c>
      <c r="D13" s="386">
        <v>102575.35799999999</v>
      </c>
      <c r="E13" s="387">
        <v>1078343.2949999999</v>
      </c>
      <c r="F13" s="388">
        <v>1639473.04764</v>
      </c>
    </row>
    <row r="14" spans="1:6" ht="15" customHeight="1">
      <c r="A14" s="267" t="s">
        <v>4</v>
      </c>
      <c r="B14" s="386">
        <v>402322.29100000003</v>
      </c>
      <c r="C14" s="387">
        <v>120113.667</v>
      </c>
      <c r="D14" s="386">
        <v>122140.397</v>
      </c>
      <c r="E14" s="387">
        <v>1107021.8999999999</v>
      </c>
      <c r="F14" s="388">
        <v>1637196.4144399997</v>
      </c>
    </row>
    <row r="15" spans="1:6" ht="15" customHeight="1">
      <c r="A15" s="267" t="s">
        <v>2</v>
      </c>
      <c r="B15" s="386">
        <v>906704.39977000002</v>
      </c>
      <c r="C15" s="387">
        <v>211453.1121</v>
      </c>
      <c r="D15" s="386">
        <v>200726.94</v>
      </c>
      <c r="E15" s="387">
        <v>1904397.6772699999</v>
      </c>
      <c r="F15" s="388">
        <v>4144886.9180200007</v>
      </c>
    </row>
    <row r="16" spans="1:6" ht="15" customHeight="1">
      <c r="A16" s="267" t="s">
        <v>6</v>
      </c>
      <c r="B16" s="386">
        <v>1787281.6315200001</v>
      </c>
      <c r="C16" s="387">
        <v>208402.12</v>
      </c>
      <c r="D16" s="386">
        <v>152634.86600000001</v>
      </c>
      <c r="E16" s="387">
        <v>1674952.3189999999</v>
      </c>
      <c r="F16" s="388">
        <v>3276018.3940800005</v>
      </c>
    </row>
    <row r="17" spans="1:11" ht="15" customHeight="1">
      <c r="A17" s="267" t="s">
        <v>10</v>
      </c>
      <c r="B17" s="386">
        <v>284781.62335000001</v>
      </c>
      <c r="C17" s="387">
        <v>89081.188999999998</v>
      </c>
      <c r="D17" s="386">
        <v>109771.21134000001</v>
      </c>
      <c r="E17" s="387">
        <v>1096420.28584</v>
      </c>
      <c r="F17" s="388">
        <v>1529247.50077</v>
      </c>
    </row>
    <row r="18" spans="1:11" ht="15" customHeight="1" thickBot="1">
      <c r="A18" s="267" t="s">
        <v>13</v>
      </c>
      <c r="B18" s="386">
        <v>408789.69381000003</v>
      </c>
      <c r="C18" s="387">
        <v>111840.311</v>
      </c>
      <c r="D18" s="386">
        <v>127417.47399</v>
      </c>
      <c r="E18" s="387">
        <v>1385807.8880699999</v>
      </c>
      <c r="F18" s="388">
        <v>1743941.71364</v>
      </c>
    </row>
    <row r="19" spans="1:11" ht="15" customHeight="1">
      <c r="A19" s="334" t="s">
        <v>142</v>
      </c>
      <c r="B19" s="369">
        <v>10569830.639339998</v>
      </c>
      <c r="C19" s="369">
        <v>2112987.6797099998</v>
      </c>
      <c r="D19" s="369">
        <v>1940017.0552300001</v>
      </c>
      <c r="E19" s="369">
        <v>19588778.197690003</v>
      </c>
      <c r="F19" s="369">
        <v>35367192.262570009</v>
      </c>
      <c r="I19" s="342"/>
    </row>
    <row r="20" spans="1:11" ht="13.5" thickBot="1">
      <c r="A20" s="337" t="s">
        <v>218</v>
      </c>
      <c r="B20" s="370">
        <v>53230.318700000003</v>
      </c>
      <c r="C20" s="371">
        <v>0</v>
      </c>
      <c r="D20" s="370">
        <v>27953.37703</v>
      </c>
      <c r="E20" s="370">
        <v>36877.944109999997</v>
      </c>
      <c r="F20" s="370">
        <v>57231.41704</v>
      </c>
    </row>
    <row r="21" spans="1:11">
      <c r="A21" s="393" t="s">
        <v>256</v>
      </c>
      <c r="B21" s="394"/>
      <c r="C21" s="394"/>
      <c r="D21" s="394"/>
    </row>
    <row r="22" spans="1:11">
      <c r="A22" s="393" t="s">
        <v>255</v>
      </c>
      <c r="B22" s="394"/>
      <c r="C22" s="394"/>
      <c r="D22" s="394"/>
    </row>
    <row r="23" spans="1:11">
      <c r="E23" s="342"/>
      <c r="F23" s="342"/>
      <c r="G23" s="342"/>
      <c r="H23" s="342"/>
      <c r="I23" s="342"/>
      <c r="J23" s="342"/>
      <c r="K23" s="342"/>
    </row>
    <row r="24" spans="1:11" ht="36" customHeight="1">
      <c r="A24" s="503" t="s">
        <v>143</v>
      </c>
      <c r="B24" s="503"/>
      <c r="C24" s="503"/>
      <c r="D24" s="503"/>
      <c r="E24" s="503"/>
      <c r="F24" s="503"/>
      <c r="G24" s="342"/>
      <c r="H24" s="342"/>
      <c r="I24" s="342"/>
      <c r="J24" s="342"/>
      <c r="K24" s="342"/>
    </row>
    <row r="25" spans="1:11" ht="13.5" customHeight="1" thickBot="1">
      <c r="A25" s="504"/>
      <c r="B25" s="504"/>
      <c r="C25" s="504"/>
      <c r="D25" s="504"/>
      <c r="E25" s="504"/>
      <c r="F25" s="504"/>
    </row>
    <row r="26" spans="1:11" ht="26.25" thickBot="1">
      <c r="A26" s="234" t="s">
        <v>0</v>
      </c>
      <c r="B26" s="235" t="s">
        <v>136</v>
      </c>
      <c r="C26" s="236" t="s">
        <v>137</v>
      </c>
      <c r="D26" s="235" t="s">
        <v>138</v>
      </c>
      <c r="E26" s="236" t="s">
        <v>139</v>
      </c>
      <c r="F26" s="237" t="s">
        <v>140</v>
      </c>
    </row>
    <row r="27" spans="1:11" ht="15" customHeight="1">
      <c r="A27" s="240" t="s">
        <v>141</v>
      </c>
      <c r="B27" s="242">
        <v>140.732</v>
      </c>
      <c r="C27" s="243">
        <v>20.318999999999999</v>
      </c>
      <c r="D27" s="242">
        <v>249.77500000000001</v>
      </c>
      <c r="E27" s="243">
        <v>353.291</v>
      </c>
      <c r="F27" s="244">
        <v>941.14599999999996</v>
      </c>
    </row>
    <row r="28" spans="1:11" ht="15" customHeight="1">
      <c r="A28" s="240" t="s">
        <v>3</v>
      </c>
      <c r="B28" s="242">
        <v>124.953</v>
      </c>
      <c r="C28" s="243">
        <v>15.742000000000001</v>
      </c>
      <c r="D28" s="242">
        <v>212.84899999999999</v>
      </c>
      <c r="E28" s="243">
        <v>270.46300000000002</v>
      </c>
      <c r="F28" s="244">
        <v>665.38599999999997</v>
      </c>
    </row>
    <row r="29" spans="1:11" ht="15" customHeight="1">
      <c r="A29" s="240" t="s">
        <v>11</v>
      </c>
      <c r="B29" s="242">
        <v>244.28</v>
      </c>
      <c r="C29" s="243">
        <v>24.943999999999999</v>
      </c>
      <c r="D29" s="242">
        <v>308.24299999999999</v>
      </c>
      <c r="E29" s="243">
        <v>493.74599999999998</v>
      </c>
      <c r="F29" s="244">
        <v>1268.8409999999999</v>
      </c>
    </row>
    <row r="30" spans="1:11" ht="15" customHeight="1">
      <c r="A30" s="240" t="s">
        <v>5</v>
      </c>
      <c r="B30" s="242">
        <v>114.108</v>
      </c>
      <c r="C30" s="243">
        <v>10.773</v>
      </c>
      <c r="D30" s="242">
        <v>55.204000000000001</v>
      </c>
      <c r="E30" s="243">
        <v>104.98099999999999</v>
      </c>
      <c r="F30" s="244">
        <v>401.8</v>
      </c>
    </row>
    <row r="31" spans="1:11" ht="15" customHeight="1">
      <c r="A31" s="240" t="s">
        <v>8</v>
      </c>
      <c r="B31" s="242">
        <v>117.045</v>
      </c>
      <c r="C31" s="243">
        <v>12.792</v>
      </c>
      <c r="D31" s="242">
        <v>162.119</v>
      </c>
      <c r="E31" s="243">
        <v>228.73500000000001</v>
      </c>
      <c r="F31" s="244">
        <v>576.19799999999998</v>
      </c>
    </row>
    <row r="32" spans="1:11" ht="15" customHeight="1">
      <c r="A32" s="240" t="s">
        <v>7</v>
      </c>
      <c r="B32" s="242">
        <v>125.584</v>
      </c>
      <c r="C32" s="243">
        <v>11.948</v>
      </c>
      <c r="D32" s="242">
        <v>150.572</v>
      </c>
      <c r="E32" s="243">
        <v>179.203</v>
      </c>
      <c r="F32" s="244">
        <v>527.08399999999995</v>
      </c>
    </row>
    <row r="33" spans="1:6" ht="15" customHeight="1">
      <c r="A33" s="240" t="s">
        <v>14</v>
      </c>
      <c r="B33" s="242">
        <v>570.99400000000003</v>
      </c>
      <c r="C33" s="243">
        <v>45.848999999999997</v>
      </c>
      <c r="D33" s="242">
        <v>266.839</v>
      </c>
      <c r="E33" s="243">
        <v>507.36799999999999</v>
      </c>
      <c r="F33" s="244">
        <v>1763.088</v>
      </c>
    </row>
    <row r="34" spans="1:6" ht="15" customHeight="1">
      <c r="A34" s="240" t="s">
        <v>12</v>
      </c>
      <c r="B34" s="242">
        <v>236.114</v>
      </c>
      <c r="C34" s="243">
        <v>18.512</v>
      </c>
      <c r="D34" s="242">
        <v>166.393</v>
      </c>
      <c r="E34" s="243">
        <v>271.00400000000002</v>
      </c>
      <c r="F34" s="244">
        <v>750.25099999999998</v>
      </c>
    </row>
    <row r="35" spans="1:6" ht="15" customHeight="1">
      <c r="A35" s="240" t="s">
        <v>9</v>
      </c>
      <c r="B35" s="242">
        <v>95.585999999999999</v>
      </c>
      <c r="C35" s="243">
        <v>13.164</v>
      </c>
      <c r="D35" s="242">
        <v>141.29400000000001</v>
      </c>
      <c r="E35" s="243">
        <v>226.215</v>
      </c>
      <c r="F35" s="244">
        <v>559.25199999999995</v>
      </c>
    </row>
    <row r="36" spans="1:6" ht="15" customHeight="1">
      <c r="A36" s="240" t="s">
        <v>4</v>
      </c>
      <c r="B36" s="242">
        <v>102.968</v>
      </c>
      <c r="C36" s="243">
        <v>15.526</v>
      </c>
      <c r="D36" s="242">
        <v>169.624</v>
      </c>
      <c r="E36" s="243">
        <v>224.55199999999999</v>
      </c>
      <c r="F36" s="244">
        <v>498.70699999999999</v>
      </c>
    </row>
    <row r="37" spans="1:6" ht="15" customHeight="1">
      <c r="A37" s="240" t="s">
        <v>2</v>
      </c>
      <c r="B37" s="242">
        <v>218.24600000000001</v>
      </c>
      <c r="C37" s="243">
        <v>27.818000000000001</v>
      </c>
      <c r="D37" s="242">
        <v>288.97300000000001</v>
      </c>
      <c r="E37" s="243">
        <v>415.76900000000001</v>
      </c>
      <c r="F37" s="244">
        <v>1172.3119999999999</v>
      </c>
    </row>
    <row r="38" spans="1:6" ht="15" customHeight="1">
      <c r="A38" s="240" t="s">
        <v>6</v>
      </c>
      <c r="B38" s="242">
        <v>445.87099999999998</v>
      </c>
      <c r="C38" s="243">
        <v>26.553999999999998</v>
      </c>
      <c r="D38" s="242">
        <v>201.03899999999999</v>
      </c>
      <c r="E38" s="243">
        <v>355.08100000000002</v>
      </c>
      <c r="F38" s="244">
        <v>1232.17</v>
      </c>
    </row>
    <row r="39" spans="1:6" ht="15" customHeight="1">
      <c r="A39" s="240" t="s">
        <v>10</v>
      </c>
      <c r="B39" s="242">
        <v>75.037000000000006</v>
      </c>
      <c r="C39" s="243">
        <v>10.885</v>
      </c>
      <c r="D39" s="242">
        <v>170.59800000000001</v>
      </c>
      <c r="E39" s="243">
        <v>225.00399999999999</v>
      </c>
      <c r="F39" s="244">
        <v>540.23900000000003</v>
      </c>
    </row>
    <row r="40" spans="1:6" ht="15" customHeight="1" thickBot="1">
      <c r="A40" s="240" t="s">
        <v>13</v>
      </c>
      <c r="B40" s="242">
        <v>117.851</v>
      </c>
      <c r="C40" s="243">
        <v>13.888999999999999</v>
      </c>
      <c r="D40" s="242">
        <v>191.73599999999999</v>
      </c>
      <c r="E40" s="243">
        <v>278.78699999999998</v>
      </c>
      <c r="F40" s="244">
        <v>607.13499999999999</v>
      </c>
    </row>
    <row r="41" spans="1:6" ht="15" customHeight="1" thickBot="1">
      <c r="A41" s="241" t="s">
        <v>142</v>
      </c>
      <c r="B41" s="245">
        <v>2729.3690000000001</v>
      </c>
      <c r="C41" s="246">
        <v>268.71499999999997</v>
      </c>
      <c r="D41" s="245">
        <v>2735.2579999999998</v>
      </c>
      <c r="E41" s="246">
        <v>4134.1989999999996</v>
      </c>
      <c r="F41" s="247">
        <v>11503.609</v>
      </c>
    </row>
    <row r="42" spans="1:6">
      <c r="A42" s="238"/>
      <c r="B42" s="239"/>
      <c r="C42" s="239"/>
      <c r="D42" s="239"/>
      <c r="E42" s="239"/>
      <c r="F42" s="239"/>
    </row>
  </sheetData>
  <mergeCells count="2">
    <mergeCell ref="A1:F2"/>
    <mergeCell ref="A24:F2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horizontalDpi="4294967294" r:id="rId1"/>
  <headerFooter>
    <oddHeader>&amp;R&amp;10Příloha č. 6a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7</vt:i4>
      </vt:variant>
    </vt:vector>
  </HeadingPairs>
  <TitlesOfParts>
    <vt:vector size="23" baseType="lpstr">
      <vt:lpstr>Seznam</vt:lpstr>
      <vt:lpstr>Košilka</vt:lpstr>
      <vt:lpstr>Příloha č.1</vt:lpstr>
      <vt:lpstr>Příloha č. 2</vt:lpstr>
      <vt:lpstr>Příloha č. 3a</vt:lpstr>
      <vt:lpstr>Příloha č. 3b</vt:lpstr>
      <vt:lpstr>Příloha č. 4</vt:lpstr>
      <vt:lpstr>Příloha č. 5</vt:lpstr>
      <vt:lpstr>Příloha č. 6a</vt:lpstr>
      <vt:lpstr>Příloha č. 6b</vt:lpstr>
      <vt:lpstr>Příloha č. 6c</vt:lpstr>
      <vt:lpstr>Příloha č. 6d</vt:lpstr>
      <vt:lpstr>Příloha č. 6e</vt:lpstr>
      <vt:lpstr>Příloha č. 7</vt:lpstr>
      <vt:lpstr>Příloha č. 8</vt:lpstr>
      <vt:lpstr>List1</vt:lpstr>
      <vt:lpstr>'Příloha č. 2'!Print_Area</vt:lpstr>
      <vt:lpstr>'Příloha č. 3a'!Print_Area</vt:lpstr>
      <vt:lpstr>'Příloha č. 5'!Print_Area</vt:lpstr>
      <vt:lpstr>'Příloha č. 6a'!Print_Area</vt:lpstr>
      <vt:lpstr>'Příloha č. 6b'!Print_Area</vt:lpstr>
      <vt:lpstr>'Příloha č.1'!Print_Area</vt:lpstr>
      <vt:lpstr>'Příloha č. 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Čížková Veronika Mgr. (ÚPGŘ)</dc:creator>
  <cp:lastModifiedBy>Jan Černosta</cp:lastModifiedBy>
  <cp:lastPrinted>2014-03-17T07:22:53Z</cp:lastPrinted>
  <dcterms:created xsi:type="dcterms:W3CDTF">2014-02-27T08:14:19Z</dcterms:created>
  <dcterms:modified xsi:type="dcterms:W3CDTF">2014-04-02T05:40:31Z</dcterms:modified>
  <cp:contentStatus>Konečný</cp:contentStatus>
</cp:coreProperties>
</file>