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9440" windowHeight="12330" tabRatio="868" firstSheet="1" activeTab="20"/>
  </bookViews>
  <sheets>
    <sheet name="Seznam" sheetId="21" r:id="rId1"/>
    <sheet name="Košilka" sheetId="1" r:id="rId2"/>
    <sheet name="p1" sheetId="3" r:id="rId3"/>
    <sheet name="p2" sheetId="26" r:id="rId4"/>
    <sheet name="p3a" sheetId="5" r:id="rId5"/>
    <sheet name="p3b" sheetId="11" r:id="rId6"/>
    <sheet name="p3c" sheetId="36" r:id="rId7"/>
    <sheet name="p3d" sheetId="37" r:id="rId8"/>
    <sheet name="p3e" sheetId="38" r:id="rId9"/>
    <sheet name="p3f" sheetId="43" r:id="rId10"/>
    <sheet name="p4" sheetId="6" r:id="rId11"/>
    <sheet name="p5a" sheetId="24" r:id="rId12"/>
    <sheet name="p5b" sheetId="25" r:id="rId13"/>
    <sheet name="p6" sheetId="44" r:id="rId14"/>
    <sheet name="p7" sheetId="22" r:id="rId15"/>
    <sheet name="p8" sheetId="27" r:id="rId16"/>
    <sheet name="p9" sheetId="28" r:id="rId17"/>
    <sheet name="p10" sheetId="41" r:id="rId18"/>
    <sheet name="p11" sheetId="42" r:id="rId19"/>
    <sheet name="p12a" sheetId="29" r:id="rId20"/>
    <sheet name="p12b" sheetId="30" r:id="rId21"/>
    <sheet name="p12c" sheetId="31" r:id="rId22"/>
    <sheet name="p12d" sheetId="32" r:id="rId23"/>
    <sheet name="p12e" sheetId="33" r:id="rId24"/>
    <sheet name="p13" sheetId="34" r:id="rId25"/>
    <sheet name="p14" sheetId="35" r:id="rId26"/>
  </sheets>
  <externalReferences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Print_Area" localSheetId="2">'p1'!$A$2:$Q$48</definedName>
    <definedName name="_xlnm.Print_Area" localSheetId="17">'p10'!$A$1:$C$8</definedName>
    <definedName name="_xlnm.Print_Area" localSheetId="18">'p11'!$A$1:$C$17</definedName>
    <definedName name="_xlnm.Print_Area" localSheetId="19">p12a!$A$1:$F$40</definedName>
    <definedName name="_xlnm.Print_Area" localSheetId="20">p12b!$A$1:$G$37</definedName>
    <definedName name="_xlnm.Print_Area" localSheetId="21">p12c!$A$1:$K$20</definedName>
    <definedName name="_xlnm.Print_Area" localSheetId="22">p12d!$A$1:$E$20</definedName>
    <definedName name="_xlnm.Print_Area" localSheetId="23">p12e!$A$1:$G$20</definedName>
    <definedName name="_xlnm.Print_Area" localSheetId="24">'p13'!$A$1:$C$17</definedName>
    <definedName name="_xlnm.Print_Area" localSheetId="25">'p14'!$A$2:$E$39</definedName>
    <definedName name="_xlnm.Print_Area" localSheetId="3">'p2'!$A$2:$G$31</definedName>
    <definedName name="_xlnm.Print_Area" localSheetId="4">p3a!$A$1:$AB$130</definedName>
    <definedName name="_xlnm.Print_Area" localSheetId="5">p3b!$A$1:$AB$15</definedName>
    <definedName name="_xlnm.Print_Area" localSheetId="6">p3c!$A$1:$M$58</definedName>
    <definedName name="_xlnm.Print_Area" localSheetId="8">p3e!$A$1:$C$18</definedName>
    <definedName name="_xlnm.Print_Area" localSheetId="9">p3f!$A$1:$J$35</definedName>
    <definedName name="_xlnm.Print_Area" localSheetId="10">'p4'!$A$1:$H$32</definedName>
    <definedName name="_xlnm.Print_Area" localSheetId="11">p5a!$A$1:$AC$45</definedName>
    <definedName name="_xlnm.Print_Area" localSheetId="12">p5b!$B$2:$AD$46</definedName>
    <definedName name="_xlnm.Print_Area" localSheetId="14">'p7'!$A$1:$D$17</definedName>
    <definedName name="_xlnm.Print_Area" localSheetId="15">'p8'!$A$1:$C$17</definedName>
    <definedName name="_xlnm.Print_Area" localSheetId="16">'p9'!$A$1:$C$19</definedName>
  </definedNames>
  <calcPr calcId="145621"/>
</workbook>
</file>

<file path=xl/calcChain.xml><?xml version="1.0" encoding="utf-8"?>
<calcChain xmlns="http://schemas.openxmlformats.org/spreadsheetml/2006/main">
  <c r="E36" i="30" l="1"/>
  <c r="D17" i="22" l="1"/>
  <c r="C17" i="22"/>
  <c r="B17" i="22"/>
  <c r="D19" i="33" l="1"/>
  <c r="C19" i="33"/>
  <c r="B19" i="33"/>
  <c r="C19" i="32"/>
  <c r="B19" i="32"/>
  <c r="F19" i="31"/>
  <c r="E19" i="31"/>
  <c r="D19" i="31"/>
  <c r="C19" i="31"/>
  <c r="B19" i="31"/>
  <c r="G17" i="30"/>
  <c r="F17" i="30"/>
  <c r="E17" i="30"/>
  <c r="D17" i="30"/>
  <c r="C17" i="30"/>
  <c r="B17" i="30"/>
  <c r="F18" i="29"/>
  <c r="E18" i="29"/>
  <c r="D18" i="29"/>
  <c r="C18" i="29"/>
  <c r="B18" i="29"/>
  <c r="C17" i="34" l="1"/>
  <c r="B17" i="34"/>
  <c r="E19" i="35"/>
  <c r="G19" i="33"/>
  <c r="F19" i="33"/>
  <c r="E19" i="33"/>
  <c r="E19" i="32"/>
  <c r="D19" i="32"/>
  <c r="K19" i="31"/>
  <c r="J19" i="31"/>
  <c r="I19" i="31"/>
  <c r="H19" i="31"/>
  <c r="G19" i="31"/>
  <c r="F36" i="30"/>
  <c r="D36" i="30"/>
  <c r="C36" i="30"/>
  <c r="B36" i="30"/>
  <c r="F39" i="29"/>
  <c r="E39" i="29"/>
  <c r="D39" i="29"/>
  <c r="C39" i="29"/>
  <c r="B39" i="29"/>
  <c r="F31" i="26" l="1"/>
  <c r="F30" i="26"/>
  <c r="F29" i="26"/>
  <c r="F28" i="26"/>
  <c r="F27" i="26"/>
  <c r="F26" i="26"/>
  <c r="F24" i="26"/>
  <c r="F23" i="26"/>
  <c r="F22" i="26"/>
  <c r="F21" i="26"/>
  <c r="F20" i="26"/>
  <c r="F19" i="26"/>
  <c r="F18" i="26"/>
  <c r="F17" i="26"/>
  <c r="F16" i="26"/>
  <c r="F15" i="26"/>
  <c r="F13" i="26"/>
  <c r="F12" i="26"/>
  <c r="F11" i="26"/>
  <c r="B11" i="26"/>
  <c r="F10" i="26"/>
  <c r="G8" i="26"/>
  <c r="E8" i="26"/>
  <c r="C8" i="26"/>
  <c r="F8" i="26" s="1"/>
  <c r="B8" i="26"/>
  <c r="G7" i="26"/>
  <c r="B7" i="26"/>
  <c r="F7" i="26" s="1"/>
  <c r="AA13" i="11" l="1"/>
  <c r="Z13" i="11"/>
  <c r="AA9" i="11"/>
  <c r="AA10" i="11"/>
  <c r="AA11" i="11"/>
  <c r="AA12" i="11"/>
  <c r="Z12" i="11"/>
  <c r="Z11" i="11"/>
  <c r="Z10" i="11"/>
  <c r="Z9" i="11"/>
  <c r="AA8" i="11"/>
  <c r="Z8" i="11"/>
  <c r="AA7" i="11"/>
  <c r="Z7" i="11"/>
  <c r="AA5" i="11"/>
  <c r="Z5" i="11"/>
  <c r="AA4" i="11"/>
  <c r="Z4" i="11"/>
  <c r="AB8" i="11" l="1"/>
  <c r="AB5" i="11"/>
  <c r="Z6" i="11"/>
  <c r="AA6" i="11"/>
  <c r="AB4" i="11"/>
  <c r="AB12" i="11"/>
  <c r="AB13" i="11"/>
  <c r="AB9" i="11"/>
  <c r="AB10" i="11"/>
  <c r="AB11" i="11"/>
  <c r="AB7" i="11"/>
  <c r="AB6" i="11" l="1"/>
  <c r="Y6" i="11" l="1"/>
  <c r="X6" i="11"/>
  <c r="W6" i="11"/>
  <c r="V6" i="11"/>
  <c r="U6" i="11"/>
  <c r="T6" i="11"/>
  <c r="M6" i="11"/>
  <c r="L6" i="11"/>
  <c r="K6" i="11"/>
  <c r="J6" i="11"/>
  <c r="I6" i="11"/>
  <c r="H6" i="11"/>
  <c r="AB98" i="5" l="1"/>
  <c r="AB97" i="5"/>
  <c r="AB96" i="5"/>
  <c r="AB95" i="5"/>
  <c r="AB94" i="5"/>
  <c r="AB93" i="5"/>
  <c r="AB92" i="5"/>
  <c r="AB91" i="5"/>
  <c r="AB90" i="5"/>
  <c r="AB89" i="5"/>
  <c r="AB88" i="5"/>
  <c r="AB87" i="5"/>
  <c r="AB86" i="5"/>
  <c r="AB85" i="5"/>
  <c r="AB84" i="5"/>
  <c r="AB79" i="5" l="1"/>
  <c r="AB78" i="5"/>
  <c r="AB77" i="5"/>
  <c r="AB76" i="5"/>
  <c r="AB75" i="5"/>
  <c r="AB74" i="5"/>
  <c r="AB73" i="5"/>
  <c r="AB72" i="5"/>
  <c r="AB71" i="5"/>
  <c r="AB70" i="5"/>
  <c r="AB69" i="5"/>
  <c r="AB68" i="5"/>
  <c r="AB67" i="5"/>
  <c r="AB66" i="5"/>
  <c r="AB65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39" i="5" l="1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18" i="5" l="1"/>
  <c r="AB17" i="5"/>
  <c r="AB16" i="5"/>
  <c r="AB15" i="5"/>
  <c r="AB14" i="5"/>
  <c r="AB13" i="5"/>
  <c r="AB12" i="5"/>
  <c r="AB11" i="5"/>
  <c r="AB10" i="5"/>
  <c r="AB9" i="5"/>
  <c r="AB8" i="5"/>
  <c r="AB7" i="5"/>
  <c r="AB6" i="5"/>
  <c r="AB5" i="5"/>
  <c r="AB4" i="5"/>
</calcChain>
</file>

<file path=xl/sharedStrings.xml><?xml version="1.0" encoding="utf-8"?>
<sst xmlns="http://schemas.openxmlformats.org/spreadsheetml/2006/main" count="1088" uniqueCount="487">
  <si>
    <t>kraje</t>
  </si>
  <si>
    <t>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</si>
  <si>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</si>
  <si>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</si>
  <si>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</si>
  <si>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</si>
  <si>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</si>
  <si>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</si>
  <si>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</si>
  <si>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</si>
  <si>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Vysočina</t>
  </si>
  <si>
    <t>Jihomoravský kraj</t>
  </si>
  <si>
    <t>Olomoucký kraj</t>
  </si>
  <si>
    <t>Zlínský kraj</t>
  </si>
  <si>
    <t>Moravskoslezský kraj</t>
  </si>
  <si>
    <t>Celkem ČR</t>
  </si>
  <si>
    <t>Počet uchazečů o zaměstnání (v tis.)</t>
  </si>
  <si>
    <t>Podíl uchazečů o zaměstnání na obyvatelstvu 15-64 (v %)</t>
  </si>
  <si>
    <t>uchazeči celkem</t>
  </si>
  <si>
    <t>z toho ženy</t>
  </si>
  <si>
    <t xml:space="preserve">          muži</t>
  </si>
  <si>
    <t>pobírající PvN</t>
  </si>
  <si>
    <t>vyřazeni celkem</t>
  </si>
  <si>
    <t>umístění</t>
  </si>
  <si>
    <t>nově hlášení</t>
  </si>
  <si>
    <t>Uchazeči, volná místa a toky evidované nezaměstnanosti (v tis.)</t>
  </si>
  <si>
    <t>STAV - POČET SM</t>
  </si>
  <si>
    <t>výchozí stav</t>
  </si>
  <si>
    <t xml:space="preserve">90 SM (jedná se o dočasná SM) </t>
  </si>
  <si>
    <t xml:space="preserve"> </t>
  </si>
  <si>
    <t>duben 2011</t>
  </si>
  <si>
    <t>květen 2011</t>
  </si>
  <si>
    <t>červen 2011</t>
  </si>
  <si>
    <t>leden 2012</t>
  </si>
  <si>
    <t>duben 2012</t>
  </si>
  <si>
    <t>leden 2013</t>
  </si>
  <si>
    <t>březen 2013</t>
  </si>
  <si>
    <t>duben 2013</t>
  </si>
  <si>
    <t>červen 2013</t>
  </si>
  <si>
    <t>srpen 2013</t>
  </si>
  <si>
    <t>říjen 2013</t>
  </si>
  <si>
    <t>leden 2014</t>
  </si>
  <si>
    <t>Rozpočet ÚP ČR</t>
  </si>
  <si>
    <t>Souhrnné ukazatele</t>
  </si>
  <si>
    <t>Specifické ukazatele - příjmy</t>
  </si>
  <si>
    <t xml:space="preserve">Daňové příjmy </t>
  </si>
  <si>
    <t>Nedaňové příjmy, kapitálové příjmy a přijaté transfery celkem</t>
  </si>
  <si>
    <t>v tom: příjmy z rozpočtu Evropské unie bez společné zemědělské politiky celkem</t>
  </si>
  <si>
    <t xml:space="preserve">             ostatní nedaňové příjmy, kapitálové příjmy a přijaté transfery celkem </t>
  </si>
  <si>
    <t>Specifické ukazatele - výdaje</t>
  </si>
  <si>
    <t>Dávky státní sociální podpory</t>
  </si>
  <si>
    <t>Dávky pomoci v hmotné nouzi</t>
  </si>
  <si>
    <t>Dávky osobám se zdravotním postižením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</si>
  <si>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</si>
  <si>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</si>
  <si>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</si>
  <si>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</si>
  <si>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Příspěvek na podporu zaměstnávání osob se zdravotním postižením</t>
  </si>
  <si>
    <t>Ostatní výdaje organizačních složek státu</t>
  </si>
  <si>
    <t>Neinvestiční nedávkové transfery</t>
  </si>
  <si>
    <t>Průřezové ukazatele</t>
  </si>
  <si>
    <t>Platy zaměstnanců a ostatní platby za provedenou práci</t>
  </si>
  <si>
    <t xml:space="preserve">Povinné pojistné placené zaměstnavatelem </t>
  </si>
  <si>
    <t>Převod fondu kulturních a sociálních potřeb</t>
  </si>
  <si>
    <t>Platy zaměstnanců v pracovním poměru</t>
  </si>
  <si>
    <t>Výdaje  spolufinancované z rozpočtu Evropské unie bez SZP celkem</t>
  </si>
  <si>
    <t>Výdaje  vedené v informačním systému programového financování EDS/SMVS celkem</t>
  </si>
  <si>
    <t>m ě s í c</t>
  </si>
  <si>
    <t>Překlenovací příspěvek</t>
  </si>
  <si>
    <t>vytvořená místa</t>
  </si>
  <si>
    <t>umístění uchazeči</t>
  </si>
  <si>
    <t>zaměstnanci</t>
  </si>
  <si>
    <t>vymezená místa</t>
  </si>
  <si>
    <t>osoby SVČ</t>
  </si>
  <si>
    <t>stav</t>
  </si>
  <si>
    <t>celkem</t>
  </si>
  <si>
    <t>na konci</t>
  </si>
  <si>
    <t>od poč.</t>
  </si>
  <si>
    <t>sled.měs.</t>
  </si>
  <si>
    <t>roku</t>
  </si>
  <si>
    <t>uchazeči</t>
  </si>
  <si>
    <t>umístění ÚP</t>
  </si>
  <si>
    <t>nové žádosti</t>
  </si>
  <si>
    <t>opakované žádosti</t>
  </si>
  <si>
    <t>HMN</t>
  </si>
  <si>
    <t>Dávky pěstounské péče</t>
  </si>
  <si>
    <t>OZP</t>
  </si>
  <si>
    <t>Příspěvek na péči</t>
  </si>
  <si>
    <t>SSP</t>
  </si>
  <si>
    <t>Hlavní město Praha</t>
  </si>
  <si>
    <t>Celkem</t>
  </si>
  <si>
    <t>Pohřebné</t>
  </si>
  <si>
    <t>Porodné</t>
  </si>
  <si>
    <t>Příspěvek na bydlení</t>
  </si>
  <si>
    <t>Rodičovský příspěvek</t>
  </si>
  <si>
    <t>Sociální příplatek</t>
  </si>
  <si>
    <t>Příspěvek na živobytí</t>
  </si>
  <si>
    <t>Doplatek na bydlení</t>
  </si>
  <si>
    <t>Mimořádná okamžitá pomoc</t>
  </si>
  <si>
    <t>Počet</t>
  </si>
  <si>
    <t>Příspěvek při ukončení pěst. péče</t>
  </si>
  <si>
    <t>Odměna pěstouna</t>
  </si>
  <si>
    <t>Příspěvek na mobilitu</t>
  </si>
  <si>
    <t>Dávky pro osoby se zdravotním postižením</t>
  </si>
  <si>
    <t>Vyplacená suma
(v tis. Kč)</t>
  </si>
  <si>
    <t>Objem (v tis. Kč)</t>
  </si>
  <si>
    <t>Přílohy</t>
  </si>
  <si>
    <t>1. čtvrtletí</t>
  </si>
  <si>
    <t>2. čtvrtletí</t>
  </si>
  <si>
    <t>Příloha č. 1</t>
  </si>
  <si>
    <t>Příloha č. 2</t>
  </si>
  <si>
    <t>Příloha č. 4</t>
  </si>
  <si>
    <t>Příloha č. 3b</t>
  </si>
  <si>
    <t>Příloha č. 3a</t>
  </si>
  <si>
    <t>Příloha č. 7</t>
  </si>
  <si>
    <t>Příloha č. 8</t>
  </si>
  <si>
    <t>Seznam příloh</t>
  </si>
  <si>
    <t>Upravený   rozpočet</t>
  </si>
  <si>
    <t>Povolení překročit rozpočet o nároky z nespotřebovaných výdajů</t>
  </si>
  <si>
    <t>-</t>
  </si>
  <si>
    <t>rozdíl</t>
  </si>
  <si>
    <t>Počet uchazečů o zaměstnání pobírající podporu v nezaměstnanosti (v tis.)</t>
  </si>
  <si>
    <t>Počet uchazečů o zaměstnání - ženy (v tis.)</t>
  </si>
  <si>
    <t>Volná pracovní místa(v tis.)</t>
  </si>
  <si>
    <r>
      <rPr>
        <i/>
        <vertAlign val="superscript"/>
        <sz val="12"/>
        <color theme="1"/>
        <rFont val="Calibri"/>
        <family val="2"/>
        <charset val="238"/>
        <scheme val="minor"/>
      </rPr>
      <t>1)</t>
    </r>
    <r>
      <rPr>
        <i/>
        <sz val="12"/>
        <color theme="1"/>
        <rFont val="Calibri"/>
        <family val="2"/>
        <charset val="238"/>
        <scheme val="minor"/>
      </rPr>
      <t>počítáno z nezaokrouhlených hodnot</t>
    </r>
  </si>
  <si>
    <r>
      <rPr>
        <i/>
        <vertAlign val="superscript"/>
        <sz val="12"/>
        <rFont val="Calibri"/>
        <family val="2"/>
        <charset val="238"/>
        <scheme val="minor"/>
      </rPr>
      <t>2)</t>
    </r>
    <r>
      <rPr>
        <i/>
        <sz val="12"/>
        <rFont val="Calibri"/>
        <family val="2"/>
        <charset val="238"/>
        <scheme val="minor"/>
      </rPr>
      <t>není uvedeno v tisících</t>
    </r>
  </si>
  <si>
    <t>Veřejně prospěšné práce</t>
  </si>
  <si>
    <t>SÚPM  zřízená u zaměstnavatele</t>
  </si>
  <si>
    <t>SÚPM - vyhrazená místa</t>
  </si>
  <si>
    <t>SÚPM - SVČ</t>
  </si>
  <si>
    <t>CHPM - SVČ OZP</t>
  </si>
  <si>
    <t>Příspěvek na provoz CHPM                                                                                                                                                                                       a CHPM - SVČ OZP</t>
  </si>
  <si>
    <t>Aktivizační pracovní příležitost</t>
  </si>
  <si>
    <t>počet zaměstnanců</t>
  </si>
  <si>
    <t>Kraj Vysočina</t>
  </si>
  <si>
    <t>Vysvětlivky:</t>
  </si>
  <si>
    <t>Chráněná pracovní místa (vymezená)</t>
  </si>
  <si>
    <t>Příspěvek                                                                                 na zapracování</t>
  </si>
  <si>
    <t>Zvolená rekvalifikace 
(bez ESF)</t>
  </si>
  <si>
    <t>Zvolená rekvalifikace 
(ESF OP LZZ)</t>
  </si>
  <si>
    <t>počet míst</t>
  </si>
  <si>
    <t>počet osob SVČ</t>
  </si>
  <si>
    <t>počet uchazečů</t>
  </si>
  <si>
    <t>Chráněné pracovní místa (CHPM)
- zřízená</t>
  </si>
  <si>
    <t>Příspěvek na provoz CHPM                                                                                                                                                                                                    a CHPM - SVČ OZP</t>
  </si>
  <si>
    <t>Příspěvek
na zapracování</t>
  </si>
  <si>
    <t>zaměstnanci, SVČ</t>
  </si>
  <si>
    <t xml:space="preserve">Projekty ESF -
OP LZZ - SÚPM </t>
  </si>
  <si>
    <t>Konečný rozpočet</t>
  </si>
  <si>
    <t>Vázání rozpočtu</t>
  </si>
  <si>
    <t>pro hlavní město Prahu</t>
  </si>
  <si>
    <t>v Příbrami</t>
  </si>
  <si>
    <t>v Českých Budějovicích</t>
  </si>
  <si>
    <t>v Plzni</t>
  </si>
  <si>
    <t>v Karlových Varech</t>
  </si>
  <si>
    <t>v Ústí nad Labem</t>
  </si>
  <si>
    <t>v Liberci</t>
  </si>
  <si>
    <t>v Hradci Králové</t>
  </si>
  <si>
    <t>v Pardubicích</t>
  </si>
  <si>
    <t>v Jihlavě</t>
  </si>
  <si>
    <t>v Brně</t>
  </si>
  <si>
    <t>v Olomouci</t>
  </si>
  <si>
    <t>v Ostravě</t>
  </si>
  <si>
    <t>ve Zlíně</t>
  </si>
  <si>
    <t>Odborná praxe pro mladé 
do 30 let</t>
  </si>
  <si>
    <r>
      <t xml:space="preserve">Veřejně prospěšné práce (VPP)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</si>
  <si>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r>
      <t xml:space="preserve">Společensky účelná pracovní místa 
- zřízená u zaměstnavatele (SÚPM)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</si>
  <si>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r>
      <t xml:space="preserve">Společensky účelná pracovní místa 
- vyhrazená místa (SÚPM)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</si>
  <si>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r>
      <t xml:space="preserve">SÚPM - Samostatná výděl. činnost (SVČ)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</si>
  <si>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r>
      <t xml:space="preserve">CHPM
vymezená </t>
    </r>
    <r>
      <rPr>
        <b/>
        <vertAlign val="superscript"/>
        <sz val="20"/>
        <rFont val="Calibri"/>
        <family val="2"/>
        <charset val="238"/>
        <scheme val="minor"/>
      </rPr>
      <t>2)</t>
    </r>
  </si>
  <si>
    <r>
      <t>Projekty ESF -
OP LZZ - VPP</t>
    </r>
    <r>
      <rPr>
        <b/>
        <sz val="20"/>
        <color indexed="12"/>
        <rFont val="Calibri"/>
        <family val="2"/>
        <charset val="238"/>
        <scheme val="minor"/>
      </rPr>
      <t xml:space="preserve"> </t>
    </r>
  </si>
  <si>
    <r>
      <t xml:space="preserve">Rekvalifikace </t>
    </r>
    <r>
      <rPr>
        <b/>
        <vertAlign val="superscript"/>
        <sz val="20"/>
        <rFont val="Calibri"/>
        <family val="2"/>
        <charset val="238"/>
        <scheme val="minor"/>
      </rPr>
      <t>3)</t>
    </r>
  </si>
  <si>
    <r>
      <t xml:space="preserve">Zvolená rekvalifikace </t>
    </r>
    <r>
      <rPr>
        <b/>
        <vertAlign val="superscript"/>
        <sz val="20"/>
        <rFont val="Calibri"/>
        <family val="2"/>
        <charset val="238"/>
        <scheme val="minor"/>
      </rPr>
      <t>3)</t>
    </r>
  </si>
  <si>
    <t>Krajská pobočka</t>
  </si>
  <si>
    <t>Úřad práce ČR</t>
  </si>
  <si>
    <t>Generální ředitelství</t>
  </si>
  <si>
    <t>Krajská pobočka pro hlavní město Prahu</t>
  </si>
  <si>
    <t>Krajská pobočka v Příbrami</t>
  </si>
  <si>
    <t>Krajská pobočka v Českých Budějovicích</t>
  </si>
  <si>
    <t>Krajská pobočka v Plzni</t>
  </si>
  <si>
    <t>Krajská pobočka v Karlových Varech</t>
  </si>
  <si>
    <t>Krajská pobočka v Ústí nad Labem</t>
  </si>
  <si>
    <t>Krajská pobočka v Liberci</t>
  </si>
  <si>
    <t>Krajská pobočka v Hradci Králové</t>
  </si>
  <si>
    <t>Krajská pobočka v Pardubicích</t>
  </si>
  <si>
    <t>Krajská pobočka v Jihlavě</t>
  </si>
  <si>
    <t>Krajská pobočka v Brně</t>
  </si>
  <si>
    <t>Krajská pobočka v Olomouci</t>
  </si>
  <si>
    <t>Krajská pobočka v Ostravě</t>
  </si>
  <si>
    <t>Krajská pobočka ve Zlíně</t>
  </si>
  <si>
    <t>doručené</t>
  </si>
  <si>
    <t>vyřízené</t>
  </si>
  <si>
    <t>Stížnosti</t>
  </si>
  <si>
    <t>Zdroj: GINIS</t>
  </si>
  <si>
    <t>Zdroj: JVM</t>
  </si>
  <si>
    <t>Přídavek na dítě</t>
  </si>
  <si>
    <t>Příspěvek při převzetí dítěte</t>
  </si>
  <si>
    <t>Přísp. na úhradu potřeb dítěte</t>
  </si>
  <si>
    <t>Přísp. na zak. vozidla</t>
  </si>
  <si>
    <t>Zdroj: JVM, GINIS</t>
  </si>
  <si>
    <t>Příspěvek  na zvláštní pomůcku</t>
  </si>
  <si>
    <t>volná pracovní místa (VPM)</t>
  </si>
  <si>
    <t>kraj</t>
  </si>
  <si>
    <t>počet zaprac. osob</t>
  </si>
  <si>
    <t>Chráněná pracovní místa - zřízení</t>
  </si>
  <si>
    <t>Žádosti o udělení povolení ke zprostředkování zaměstnání</t>
  </si>
  <si>
    <t>Kraj</t>
  </si>
  <si>
    <t>Podané žádosti</t>
  </si>
  <si>
    <t>Vydaná rozhodnutí o výkonu činnosti dítěte (povolení i nepovolení)</t>
  </si>
  <si>
    <t>Projekty ESF-OP LZZ Cílené programy</t>
  </si>
  <si>
    <t>Aktivizační pracovní příležitost (APP)</t>
  </si>
  <si>
    <t>Vývoj míry nezaměstnanosti v % (po čtvrtletích)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</si>
  <si>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</si>
  <si>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</si>
  <si>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</si>
  <si>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</si>
  <si>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</si>
  <si>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</si>
  <si>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</si>
  <si>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</si>
  <si>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</si>
  <si>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</si>
  <si>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:</t>
  </si>
  <si>
    <t>Malta</t>
  </si>
  <si>
    <t>EU 28</t>
  </si>
  <si>
    <t>Počet a podíl uchazečů o zaměstnání, ženy, uchazeči na podpoře, VPM, graf</t>
  </si>
  <si>
    <t>Uchazeči, VPM a toky evidované nezaměstnanosti  (průměry)</t>
  </si>
  <si>
    <t>Agentury práce</t>
  </si>
  <si>
    <t>Příloha č. 5a</t>
  </si>
  <si>
    <t>Příloha č. 5b</t>
  </si>
  <si>
    <t>Příloha č. 6</t>
  </si>
  <si>
    <t>Příloha č. 10</t>
  </si>
  <si>
    <t>Vývoj počtu zaměstnanců - systematizovaných míst na ÚP ČR od jeho vzniku</t>
  </si>
  <si>
    <t>Příloha č. 3c</t>
  </si>
  <si>
    <t>Vývoj míry nezaměstnanosti ve státech Evropské unie</t>
  </si>
  <si>
    <t>Příloha č. 3d</t>
  </si>
  <si>
    <t>Mezinárodní srovnání ČR a EU28 (roční průměry)</t>
  </si>
  <si>
    <t>Zdroj: EUROSTAT</t>
  </si>
  <si>
    <r>
      <t xml:space="preserve">projekty ESF OP LZZ                                                                      </t>
    </r>
    <r>
      <rPr>
        <b/>
        <i/>
        <sz val="36"/>
        <rFont val="Calibri"/>
        <family val="2"/>
        <charset val="238"/>
        <scheme val="minor"/>
      </rPr>
      <t>Veřejně prospěšné práce</t>
    </r>
  </si>
  <si>
    <r>
      <t xml:space="preserve">projekty ESF OP LZZ                                                                                                                                                                                             </t>
    </r>
    <r>
      <rPr>
        <b/>
        <i/>
        <sz val="36"/>
        <rFont val="Calibri"/>
        <family val="2"/>
        <charset val="238"/>
        <scheme val="minor"/>
      </rPr>
      <t>Společensky účelná pracovní místa</t>
    </r>
  </si>
  <si>
    <r>
      <t xml:space="preserve">projekty ESF OP LZZ                                                                                                                                                                                               </t>
    </r>
    <r>
      <rPr>
        <b/>
        <i/>
        <sz val="36"/>
        <rFont val="Calibri"/>
        <family val="2"/>
        <charset val="238"/>
        <scheme val="minor"/>
      </rPr>
      <t>Cílené programy (bez Odborné praxe pro maldé do 30 let)</t>
    </r>
  </si>
  <si>
    <r>
      <t xml:space="preserve">projekty ESF OP LZZ 
</t>
    </r>
    <r>
      <rPr>
        <b/>
        <i/>
        <sz val="36"/>
        <rFont val="Calibri"/>
        <family val="2"/>
        <charset val="238"/>
        <scheme val="minor"/>
      </rPr>
      <t xml:space="preserve">Odborná praxe pro mladé do 30let   </t>
    </r>
    <r>
      <rPr>
        <b/>
        <sz val="36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</t>
    </r>
  </si>
  <si>
    <r>
      <t>SÚPM</t>
    </r>
    <r>
      <rPr>
        <i/>
        <sz val="36"/>
        <rFont val="Calibri"/>
        <family val="2"/>
        <charset val="238"/>
        <scheme val="minor"/>
      </rPr>
      <t xml:space="preserve"> - společensky účelná pracovní místa, </t>
    </r>
    <r>
      <rPr>
        <b/>
        <i/>
        <sz val="36"/>
        <rFont val="Calibri"/>
        <family val="2"/>
        <charset val="238"/>
        <scheme val="minor"/>
      </rPr>
      <t>SVČ</t>
    </r>
    <r>
      <rPr>
        <i/>
        <sz val="36"/>
        <rFont val="Calibri"/>
        <family val="2"/>
        <charset val="238"/>
        <scheme val="minor"/>
      </rPr>
      <t xml:space="preserve"> - samostatná výdělečná činnost, </t>
    </r>
    <r>
      <rPr>
        <b/>
        <i/>
        <sz val="36"/>
        <rFont val="Calibri"/>
        <family val="2"/>
        <charset val="238"/>
        <scheme val="minor"/>
      </rPr>
      <t>OZP</t>
    </r>
    <r>
      <rPr>
        <i/>
        <sz val="36"/>
        <rFont val="Calibri"/>
        <family val="2"/>
        <charset val="238"/>
        <scheme val="minor"/>
      </rPr>
      <t xml:space="preserve"> - osoba se zdravotním postižením, </t>
    </r>
    <r>
      <rPr>
        <b/>
        <i/>
        <sz val="36"/>
        <rFont val="Calibri"/>
        <family val="2"/>
        <charset val="238"/>
        <scheme val="minor"/>
      </rPr>
      <t>CHPM</t>
    </r>
    <r>
      <rPr>
        <i/>
        <sz val="36"/>
        <rFont val="Calibri"/>
        <family val="2"/>
        <charset val="238"/>
        <scheme val="minor"/>
      </rPr>
      <t xml:space="preserve"> - chráněná pracovní místa, </t>
    </r>
    <r>
      <rPr>
        <b/>
        <i/>
        <sz val="36"/>
        <rFont val="Calibri"/>
        <family val="2"/>
        <charset val="238"/>
        <scheme val="minor"/>
      </rPr>
      <t xml:space="preserve">OP LZZ </t>
    </r>
    <r>
      <rPr>
        <i/>
        <sz val="36"/>
        <rFont val="Calibri"/>
        <family val="2"/>
        <charset val="238"/>
        <scheme val="minor"/>
      </rPr>
      <t xml:space="preserve">- Operační program Lidské zdroje a zaměstnanost, </t>
    </r>
    <r>
      <rPr>
        <b/>
        <i/>
        <sz val="36"/>
        <rFont val="Calibri"/>
        <family val="2"/>
        <charset val="238"/>
        <scheme val="minor"/>
      </rPr>
      <t>ESF</t>
    </r>
    <r>
      <rPr>
        <i/>
        <sz val="36"/>
        <rFont val="Calibri"/>
        <family val="2"/>
        <charset val="238"/>
        <scheme val="minor"/>
      </rPr>
      <t xml:space="preserve"> - Evropský sociální fond</t>
    </r>
  </si>
  <si>
    <t>Rekvalifikace</t>
  </si>
  <si>
    <t>Stav na konci sled. měsíce</t>
  </si>
  <si>
    <t>Celkem od poč. roku</t>
  </si>
  <si>
    <r>
      <rPr>
        <i/>
        <vertAlign val="superscript"/>
        <sz val="20"/>
        <rFont val="Calibri"/>
        <family val="2"/>
        <charset val="238"/>
        <scheme val="minor"/>
      </rPr>
      <t xml:space="preserve">1) </t>
    </r>
    <r>
      <rPr>
        <i/>
        <sz val="20"/>
        <rFont val="Calibri"/>
        <family val="2"/>
        <charset val="238"/>
        <scheme val="minor"/>
      </rPr>
      <t>bez ESF</t>
    </r>
  </si>
  <si>
    <r>
      <rPr>
        <i/>
        <vertAlign val="superscript"/>
        <sz val="20"/>
        <rFont val="Calibri"/>
        <family val="2"/>
        <charset val="238"/>
        <scheme val="minor"/>
      </rPr>
      <t xml:space="preserve">2) </t>
    </r>
    <r>
      <rPr>
        <i/>
        <sz val="20"/>
        <rFont val="Calibri"/>
        <family val="2"/>
        <charset val="238"/>
        <scheme val="minor"/>
      </rPr>
      <t>nejedná se o nově vytvořená místa, pouze o vymezená místa, kde jsou zaměstnáni OZP, pro účely získání příspěvku od ÚP ČR</t>
    </r>
  </si>
  <si>
    <r>
      <rPr>
        <i/>
        <vertAlign val="superscript"/>
        <sz val="20"/>
        <rFont val="Calibri"/>
        <family val="2"/>
        <charset val="238"/>
        <scheme val="minor"/>
      </rPr>
      <t>3)</t>
    </r>
    <r>
      <rPr>
        <i/>
        <sz val="20"/>
        <rFont val="Calibri"/>
        <family val="2"/>
        <charset val="238"/>
        <scheme val="minor"/>
      </rPr>
      <t xml:space="preserve"> vč. ESF</t>
    </r>
  </si>
  <si>
    <r>
      <t>Poznámka: Zdrojem pro pořízení údajů o vyplaceném objemu jednotlivých nepojistných sociálních dávek je EKIS GINIS, jehož data jsou totožná s daty uváděnými v informačním systému Státní pokladny. V této souvislosti je však potřebné upozornit na skutečnost, že souhrn údajů o čerpání v jednotlivých druzích sociálních dávek uvedený v přílohách</t>
    </r>
    <r>
      <rPr>
        <i/>
        <sz val="12"/>
        <color rgb="FFFF0000"/>
        <rFont val="Calibri"/>
        <family val="2"/>
        <charset val="238"/>
        <scheme val="minor"/>
      </rPr>
      <t xml:space="preserve"> </t>
    </r>
    <r>
      <rPr>
        <i/>
        <sz val="12"/>
        <rFont val="Calibri"/>
        <family val="2"/>
        <charset val="238"/>
        <scheme val="minor"/>
      </rPr>
      <t>9b - 9e</t>
    </r>
    <r>
      <rPr>
        <i/>
        <sz val="12"/>
        <color rgb="FFFF0000"/>
        <rFont val="Calibri"/>
        <family val="2"/>
        <charset val="238"/>
        <scheme val="minor"/>
      </rPr>
      <t xml:space="preserve"> </t>
    </r>
    <r>
      <rPr>
        <i/>
        <sz val="12"/>
        <rFont val="Calibri"/>
        <family val="2"/>
        <charset val="238"/>
        <scheme val="minor"/>
      </rPr>
      <t xml:space="preserve">není totožný s údajem o čerpání vykazovaným podle sociálních dávek, resp. podle ukazatelů státního rozpočtu. Rozdíl je způsoben např. převodem vrácených mylných plateb, cizími platbami k příslušnému účtu, výdaji na poštovné,výplatou dobíhajících již neexistujících dávek apod. </t>
    </r>
  </si>
  <si>
    <t xml:space="preserve">zaměstnavatelé </t>
  </si>
  <si>
    <t>počet</t>
  </si>
  <si>
    <t>Příloha č. 3e</t>
  </si>
  <si>
    <t>Příloha č. 3f</t>
  </si>
  <si>
    <t>Mezinárodní srovnání ČR a EU28 - grafy</t>
  </si>
  <si>
    <t>Povolení překročit rozpočet o mimorozpočtové zdroje</t>
  </si>
  <si>
    <r>
      <t>uchazeči na 1 VPM</t>
    </r>
    <r>
      <rPr>
        <b/>
        <vertAlign val="superscript"/>
        <sz val="14"/>
        <rFont val="Calibri"/>
        <family val="2"/>
        <charset val="238"/>
        <scheme val="minor"/>
      </rPr>
      <t>2)</t>
    </r>
  </si>
  <si>
    <r>
      <t>průměr rok</t>
    </r>
    <r>
      <rPr>
        <b/>
        <vertAlign val="superscript"/>
        <sz val="14"/>
        <rFont val="Calibri"/>
        <family val="2"/>
        <charset val="238"/>
        <scheme val="minor"/>
      </rPr>
      <t>1)</t>
    </r>
  </si>
  <si>
    <r>
      <rPr>
        <i/>
        <vertAlign val="superscript"/>
        <sz val="14"/>
        <color theme="1"/>
        <rFont val="Calibri"/>
        <family val="2"/>
        <charset val="238"/>
        <scheme val="minor"/>
      </rPr>
      <t>1)</t>
    </r>
    <r>
      <rPr>
        <i/>
        <sz val="14"/>
        <color theme="1"/>
        <rFont val="Calibri"/>
        <family val="2"/>
        <charset val="238"/>
        <scheme val="minor"/>
      </rPr>
      <t>počítáno z nezaokrouhlených hodnot</t>
    </r>
  </si>
  <si>
    <t>2014Q3</t>
  </si>
  <si>
    <t>2014Q4</t>
  </si>
  <si>
    <t>Austria</t>
  </si>
  <si>
    <t>Czech Republic</t>
  </si>
  <si>
    <t>Luxembourg</t>
  </si>
  <si>
    <t>United Kingdom</t>
  </si>
  <si>
    <t>Netherlands</t>
  </si>
  <si>
    <t>Denmark</t>
  </si>
  <si>
    <t>Romania</t>
  </si>
  <si>
    <t>Sweden</t>
  </si>
  <si>
    <t>Hungary</t>
  </si>
  <si>
    <t>Estonia</t>
  </si>
  <si>
    <t>Finland</t>
  </si>
  <si>
    <t>Poland</t>
  </si>
  <si>
    <t>Belgium</t>
  </si>
  <si>
    <t>Lithuania</t>
  </si>
  <si>
    <t>Slovenia</t>
  </si>
  <si>
    <t>France</t>
  </si>
  <si>
    <t>Latvia</t>
  </si>
  <si>
    <t>Bulgaria</t>
  </si>
  <si>
    <t>Ireland</t>
  </si>
  <si>
    <t>Italy</t>
  </si>
  <si>
    <t>Slovakia</t>
  </si>
  <si>
    <t>Portugal</t>
  </si>
  <si>
    <t>Croatia</t>
  </si>
  <si>
    <t>Cyprus</t>
  </si>
  <si>
    <t>Spain</t>
  </si>
  <si>
    <t>Greece</t>
  </si>
  <si>
    <t>Germany</t>
  </si>
  <si>
    <t>Zdroj: Eurostat 13.2.2015, sezonně neočištěná data</t>
  </si>
  <si>
    <r>
      <t>průměr rok</t>
    </r>
    <r>
      <rPr>
        <b/>
        <vertAlign val="superscript"/>
        <sz val="16"/>
        <rFont val="Calibri"/>
        <family val="2"/>
        <charset val="238"/>
        <scheme val="minor"/>
      </rPr>
      <t>1)</t>
    </r>
  </si>
  <si>
    <r>
      <rPr>
        <i/>
        <vertAlign val="superscript"/>
        <sz val="16"/>
        <color theme="1"/>
        <rFont val="Calibri"/>
        <family val="2"/>
        <charset val="238"/>
        <scheme val="minor"/>
      </rPr>
      <t>1)</t>
    </r>
    <r>
      <rPr>
        <i/>
        <sz val="16"/>
        <color theme="1"/>
        <rFont val="Calibri"/>
        <family val="2"/>
        <charset val="238"/>
        <scheme val="minor"/>
      </rPr>
      <t>počítáno z nezaokrouhlených hodnot</t>
    </r>
  </si>
  <si>
    <r>
      <t xml:space="preserve">průměr </t>
    </r>
    <r>
      <rPr>
        <b/>
        <vertAlign val="superscript"/>
        <sz val="16"/>
        <rFont val="Calibri"/>
        <family val="2"/>
        <charset val="238"/>
        <scheme val="minor"/>
      </rPr>
      <t>1)</t>
    </r>
  </si>
  <si>
    <t>Vývoj v oblasti aktivní politiky zaměstnanosti v roce 2014</t>
  </si>
  <si>
    <t>Aktivní politika zaměstnanosti k 31. prosinci 2014</t>
  </si>
  <si>
    <t>Období &gt;&gt;&gt;&gt;</t>
  </si>
  <si>
    <t>PROSINEC 2010</t>
  </si>
  <si>
    <t>DUBEN 2011</t>
  </si>
  <si>
    <t>SRPEN 2011</t>
  </si>
  <si>
    <t>ŘÍJEN 2011</t>
  </si>
  <si>
    <t>PROSINEC 2011</t>
  </si>
  <si>
    <t>LEDEN 2012</t>
  </si>
  <si>
    <t>DUBEN 2012</t>
  </si>
  <si>
    <t>LEDEN 2013</t>
  </si>
  <si>
    <t>BŘEZEN 2013</t>
  </si>
  <si>
    <t>DUBEN 2013</t>
  </si>
  <si>
    <t>ČERVEN 2013</t>
  </si>
  <si>
    <t>SRPEN 2013</t>
  </si>
  <si>
    <t>ZÁŘÍ 2013</t>
  </si>
  <si>
    <t>ŘÍJEN 2013</t>
  </si>
  <si>
    <t>LEDEN 2014</t>
  </si>
  <si>
    <t>ČERVENEC 2014</t>
  </si>
  <si>
    <t xml:space="preserve">bez ESF  </t>
  </si>
  <si>
    <t>CELKEM</t>
  </si>
  <si>
    <t>zajišťováno 77 samostatnými ÚP</t>
  </si>
  <si>
    <r>
      <t xml:space="preserve">1. vlna propouštění = zrušení </t>
    </r>
    <r>
      <rPr>
        <b/>
        <sz val="11"/>
        <color theme="1"/>
        <rFont val="Calibri"/>
        <family val="2"/>
        <charset val="238"/>
        <scheme val="minor"/>
      </rPr>
      <t xml:space="preserve">1000 SM. </t>
    </r>
  </si>
  <si>
    <r>
      <t xml:space="preserve">2. vlna propouštění = zrušení </t>
    </r>
    <r>
      <rPr>
        <b/>
        <sz val="11"/>
        <color theme="1"/>
        <rFont val="Calibri"/>
        <family val="2"/>
        <charset val="238"/>
        <scheme val="minor"/>
      </rPr>
      <t xml:space="preserve">185 SM </t>
    </r>
  </si>
  <si>
    <r>
      <t xml:space="preserve">3. vlna propouštění = zrušení </t>
    </r>
    <r>
      <rPr>
        <b/>
        <sz val="11"/>
        <color theme="1"/>
        <rFont val="Calibri"/>
        <family val="2"/>
        <charset val="238"/>
        <scheme val="minor"/>
      </rPr>
      <t>714  SM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</si>
  <si>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příchod agend Hmotné nouze   a zaměstnanců z obcí v počtu </t>
    </r>
    <r>
      <rPr>
        <b/>
        <sz val="11"/>
        <color theme="1"/>
        <rFont val="Calibri"/>
        <family val="2"/>
        <charset val="238"/>
        <scheme val="minor"/>
      </rPr>
      <t xml:space="preserve">1953 SM </t>
    </r>
    <r>
      <rPr>
        <sz val="11"/>
        <color theme="1"/>
        <rFont val="Calibri"/>
        <family val="2"/>
        <charset val="238"/>
        <scheme val="minor"/>
      </rPr>
      <t xml:space="preserve">z počtu </t>
    </r>
    <r>
      <rPr>
        <b/>
        <sz val="11"/>
        <color theme="1"/>
        <rFont val="Calibri"/>
        <family val="2"/>
        <charset val="238"/>
        <scheme val="minor"/>
      </rPr>
      <t xml:space="preserve">3642 </t>
    </r>
    <r>
      <rPr>
        <sz val="11"/>
        <color theme="1"/>
        <rFont val="Calibri"/>
        <family val="2"/>
        <charset val="238"/>
        <scheme val="minor"/>
      </rPr>
      <t>pracovníků vykonávající agendu HN na obcích
- 1689</t>
    </r>
  </si>
  <si>
    <t xml:space="preserve">mimořádné navýšení o 150 + 49 inspektorů kvality  </t>
  </si>
  <si>
    <t>3 SM převod z MPSV
navýšení 50 SM (pěstounská péče)</t>
  </si>
  <si>
    <t>60 SM (jedná se o dočasná SM) - - posílení NSD + EKO</t>
  </si>
  <si>
    <t>144 SM (NA PĚSTOUNY) POSÍLENÍ KrP 126</t>
  </si>
  <si>
    <t xml:space="preserve">16 SM PŘEVOD MPSV 
</t>
  </si>
  <si>
    <t>319 SM POSÍLENÍ KrP</t>
  </si>
  <si>
    <t xml:space="preserve">9 SM PŘEVOD MPSV 
</t>
  </si>
  <si>
    <t>6 SM PŘEVOD MPSV 
381 SM POSÍLENÍ KrP</t>
  </si>
  <si>
    <t xml:space="preserve">600 SM POSÍLENÍ NSD
</t>
  </si>
  <si>
    <t>ZDŮVODNĚNÍ ZMĚNY POČTU</t>
  </si>
  <si>
    <t>Shrnutí &gt;&gt;&gt;&gt;</t>
  </si>
  <si>
    <r>
      <t xml:space="preserve">Vyjde-li se  z vychozího počtu </t>
    </r>
    <r>
      <rPr>
        <b/>
        <sz val="11"/>
        <color theme="1"/>
        <rFont val="Calibri"/>
        <family val="2"/>
        <charset val="238"/>
        <scheme val="minor"/>
      </rPr>
      <t>8136 SM</t>
    </r>
    <r>
      <rPr>
        <sz val="11"/>
        <color theme="1"/>
        <rFont val="Calibri"/>
        <family val="2"/>
        <charset val="238"/>
        <scheme val="minor"/>
      </rPr>
      <t xml:space="preserve"> (před 4/2011) a připočte-li se k tomu "pouze" agenda HN převzatá z obcí za </t>
    </r>
    <r>
      <rPr>
        <b/>
        <sz val="11"/>
        <color theme="1"/>
        <rFont val="Calibri"/>
        <family val="2"/>
        <charset val="238"/>
        <scheme val="minor"/>
      </rPr>
      <t>3642</t>
    </r>
    <r>
      <rPr>
        <sz val="11"/>
        <color theme="1"/>
        <rFont val="Calibri"/>
        <family val="2"/>
        <charset val="238"/>
        <scheme val="minor"/>
      </rPr>
      <t xml:space="preserve"> pracovníků, odpovídalo by to pořebě cca </t>
    </r>
    <r>
      <rPr>
        <b/>
        <sz val="11"/>
        <color theme="1"/>
        <rFont val="Calibri"/>
        <family val="2"/>
        <charset val="238"/>
        <scheme val="minor"/>
      </rPr>
      <t>11 778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SM</t>
    </r>
    <r>
      <rPr>
        <sz val="11"/>
        <color theme="1"/>
        <rFont val="Calibri"/>
        <family val="2"/>
        <charset val="238"/>
        <scheme val="minor"/>
      </rPr>
      <t xml:space="preserve"> na ÚP pro zpracování všech agend (SSP, ZAM, HN, atd…. atd).  Z toho plyne, že současný stav </t>
    </r>
    <r>
      <rPr>
        <b/>
        <sz val="11"/>
        <color theme="1"/>
        <rFont val="Calibri"/>
        <family val="2"/>
        <charset val="238"/>
        <scheme val="minor"/>
      </rPr>
      <t>10 007 SM</t>
    </r>
    <r>
      <rPr>
        <sz val="11"/>
        <color theme="1"/>
        <rFont val="Calibri"/>
        <family val="2"/>
        <charset val="238"/>
        <scheme val="minor"/>
      </rPr>
      <t xml:space="preserve"> je o </t>
    </r>
    <r>
      <rPr>
        <b/>
        <sz val="11"/>
        <color theme="1"/>
        <rFont val="Calibri"/>
        <family val="2"/>
        <charset val="238"/>
        <scheme val="minor"/>
      </rPr>
      <t>15,04 %</t>
    </r>
    <r>
      <rPr>
        <sz val="11"/>
        <color theme="1"/>
        <rFont val="Calibri"/>
        <family val="2"/>
        <charset val="238"/>
        <scheme val="minor"/>
      </rPr>
      <t xml:space="preserve"> nižší než je optimální stav!</t>
    </r>
  </si>
  <si>
    <t>září 2011</t>
  </si>
  <si>
    <t>září 2013</t>
  </si>
  <si>
    <t>červenec 2014</t>
  </si>
  <si>
    <t>realita</t>
  </si>
  <si>
    <t>potřeba</t>
  </si>
  <si>
    <t>Objem vyplacených dávek v krajích za rok 2014 (v tis. Kč)</t>
  </si>
  <si>
    <t>Počet vyplacených dávek v krajích za rok 2014 (v tis.)</t>
  </si>
  <si>
    <t>Rozpočet ÚP ČR - ke dni 31. 12. 2014 (v tis. Kč)</t>
  </si>
  <si>
    <t>Plnění a čerpání rozpočtu k 31.12.2014</t>
  </si>
  <si>
    <r>
      <t>Příjmy celkem</t>
    </r>
    <r>
      <rPr>
        <sz val="10"/>
        <rFont val="Arial CE"/>
        <charset val="238"/>
      </rPr>
      <t xml:space="preserve"> (součet specifických ukazatelů)</t>
    </r>
  </si>
  <si>
    <r>
      <t xml:space="preserve">Výdaje celkem </t>
    </r>
    <r>
      <rPr>
        <sz val="10"/>
        <rFont val="Arial CE"/>
        <charset val="238"/>
      </rPr>
      <t>(součet specifických ukazatelů)</t>
    </r>
  </si>
  <si>
    <t>Dávky státní sociální podpory za rok 2014 - objem v tis. Kč</t>
  </si>
  <si>
    <t xml:space="preserve">Dávky státní sociální podpory za rok 2014 - počet </t>
  </si>
  <si>
    <t>Dávky pěstounské péče za rok 2014</t>
  </si>
  <si>
    <t>Dávky pro osoby se zdravotním postižením za rok 2014</t>
  </si>
  <si>
    <t>Dávky pomoci v hmotné nouzi za rok 2014</t>
  </si>
  <si>
    <t xml:space="preserve">SPVPP - vyplacené řádné příspěvky v krajích za rok 2014 </t>
  </si>
  <si>
    <t>Výplatní místo</t>
  </si>
  <si>
    <t>Brno-město-KrP</t>
  </si>
  <si>
    <t>České Budějovice-KrP</t>
  </si>
  <si>
    <t>Hradec Králové-KrP</t>
  </si>
  <si>
    <t>Jihlava-KrP</t>
  </si>
  <si>
    <t>Karlovy Vary-KrP</t>
  </si>
  <si>
    <t>Liberec-KrP</t>
  </si>
  <si>
    <t>Olomouc-KrP</t>
  </si>
  <si>
    <t>Ostrava-KrP</t>
  </si>
  <si>
    <t>Pardubice-KrP</t>
  </si>
  <si>
    <t>Plzeň-KrP</t>
  </si>
  <si>
    <t>Příbram-KrP</t>
  </si>
  <si>
    <t>Ústí nad Labem-KrP</t>
  </si>
  <si>
    <t>Zlín-KrP</t>
  </si>
  <si>
    <r>
      <t>Příspěvek na živobytí - provedená sociální šetření v</t>
    </r>
    <r>
      <rPr>
        <b/>
        <sz val="12"/>
        <rFont val="Calibri"/>
        <family val="2"/>
        <charset val="238"/>
      </rPr>
      <t> </t>
    </r>
    <r>
      <rPr>
        <b/>
        <sz val="12"/>
        <rFont val="Arial CE"/>
        <charset val="238"/>
      </rPr>
      <t>roce 2014 (v tis.)</t>
    </r>
  </si>
  <si>
    <t>Krajské pobočky</t>
  </si>
  <si>
    <t>3. čtvrtletí</t>
  </si>
  <si>
    <t>4. čtvrtletí</t>
  </si>
  <si>
    <t>Brno</t>
  </si>
  <si>
    <t>České Budějovice</t>
  </si>
  <si>
    <t>Hradci Králové</t>
  </si>
  <si>
    <t>Jihlava</t>
  </si>
  <si>
    <t>Karlové Vary</t>
  </si>
  <si>
    <t>Liberec</t>
  </si>
  <si>
    <t>Olomouc</t>
  </si>
  <si>
    <t>Ostrava</t>
  </si>
  <si>
    <t>Pardubice</t>
  </si>
  <si>
    <t>Plzeň</t>
  </si>
  <si>
    <t>Příbram</t>
  </si>
  <si>
    <t>Ústí nad Labem</t>
  </si>
  <si>
    <t>Zlín</t>
  </si>
  <si>
    <t>Celkový součet</t>
  </si>
  <si>
    <r>
      <t>Doplatek na bydlení – provedená sociální šetření v</t>
    </r>
    <r>
      <rPr>
        <b/>
        <sz val="12"/>
        <rFont val="Calibri"/>
        <family val="2"/>
        <charset val="238"/>
      </rPr>
      <t> </t>
    </r>
    <r>
      <rPr>
        <b/>
        <sz val="12"/>
        <rFont val="Arial CE"/>
        <charset val="238"/>
      </rPr>
      <t>roce 2014 (v tis.)</t>
    </r>
  </si>
  <si>
    <t>Stížnosti doručené a vyřízené roce 2014</t>
  </si>
  <si>
    <t>Výkon činnosti dítěte - žádosti a vydaná rozhodnutí 
v roce 2014</t>
  </si>
  <si>
    <t>Statistika za rok 2014 - agentury práce</t>
  </si>
  <si>
    <t>Počet přijatých žádostí</t>
  </si>
  <si>
    <t>Součinnost s Ministerstvem vnitra</t>
  </si>
  <si>
    <t>Počet žádosti o poskytnutí součinnosti odeslaných na Ministerstvo vnitra</t>
  </si>
  <si>
    <t>Počet doručených závazných stanovisek Ministerstva vnitra</t>
  </si>
  <si>
    <t>souhlasná závazná stanoviska</t>
  </si>
  <si>
    <t>nesouhlasná závazná stanoviska</t>
  </si>
  <si>
    <t>podmíněně souhlasná závazná stanoviska</t>
  </si>
  <si>
    <t xml:space="preserve">Počet doručených podnětů k odejmutí </t>
  </si>
  <si>
    <t>Počet odeslaných informací o změnách v udělených povoleních Ministerstvu vnitra</t>
  </si>
  <si>
    <t>Udělení, neudělení, zastavení SŘ</t>
  </si>
  <si>
    <t>Rozhodnutí o udělení povolení</t>
  </si>
  <si>
    <t>odeslaná rozhodnutí</t>
  </si>
  <si>
    <t>pravomocná rozhodnutí</t>
  </si>
  <si>
    <t xml:space="preserve">Rozhodnutí o neudělení </t>
  </si>
  <si>
    <t>Zastavení SŘ</t>
  </si>
  <si>
    <t>pravmocná rozhodnutí</t>
  </si>
  <si>
    <t>Odejmutí povolení</t>
  </si>
  <si>
    <t xml:space="preserve">§ 58a ZoZ </t>
  </si>
  <si>
    <t>§ 59 ZoZ</t>
  </si>
  <si>
    <t>§ 308 a 309 ZP</t>
  </si>
  <si>
    <t>Ostatní (na žádost, § 60 ZoZ atd.)</t>
  </si>
  <si>
    <t>Vyplacené mzdové nároky v roce 2014</t>
  </si>
  <si>
    <t>Počet podaných žádostí celkem</t>
  </si>
  <si>
    <t>Počet vyřízených žádostí celkem</t>
  </si>
  <si>
    <t>Vyplaceno celkem (v Kč)</t>
  </si>
  <si>
    <t>Pracoviště ÚP ČR</t>
  </si>
  <si>
    <t>KrP v Brně</t>
  </si>
  <si>
    <t>KrP v Českých Budějovicích</t>
  </si>
  <si>
    <t>KrP v Hradci Králové</t>
  </si>
  <si>
    <t>KrP v Jihlavě</t>
  </si>
  <si>
    <t>KrP v Karlových Varech</t>
  </si>
  <si>
    <t>KrP v Liberci</t>
  </si>
  <si>
    <t>KrP v Olomouci</t>
  </si>
  <si>
    <t>KrP v Ostravě</t>
  </si>
  <si>
    <t>KrP v Pardubicích</t>
  </si>
  <si>
    <t>KrP v Plzni</t>
  </si>
  <si>
    <t>KrP pro hl.m. Prahu</t>
  </si>
  <si>
    <t>KrP v Příbrami</t>
  </si>
  <si>
    <t>KrP v Ústí n. Labem</t>
  </si>
  <si>
    <t>KrP ve Zlíně</t>
  </si>
  <si>
    <t>C e l k e m   ČR</t>
  </si>
  <si>
    <t>Ochrana zaměstnanců při platební neschopnosti zaměstnavatele dle zákona č. 118/2000 Sb. v roce 2014</t>
  </si>
  <si>
    <t>Hlášená hromadná propouštění v letech 2013 - 2014</t>
  </si>
  <si>
    <t>Hlášená hromadná propouštění v roce 2014</t>
  </si>
  <si>
    <t>Ustanovení § 18 odst. 1 písm. a) zákona</t>
  </si>
  <si>
    <r>
      <t>Počet podaných žádostí</t>
    </r>
    <r>
      <rPr>
        <sz val="11"/>
        <color theme="1"/>
        <rFont val="Calibri"/>
        <family val="2"/>
        <charset val="238"/>
        <scheme val="minor"/>
      </rPr>
      <t xml:space="preserve"> o informace celkem</t>
    </r>
  </si>
  <si>
    <r>
      <t>Počet vydaných rozhodnutí</t>
    </r>
    <r>
      <rPr>
        <sz val="11"/>
        <color theme="1"/>
        <rFont val="Calibri"/>
        <family val="2"/>
        <charset val="238"/>
        <scheme val="minor"/>
      </rPr>
      <t xml:space="preserve"> o odmítnutí žádosti</t>
    </r>
  </si>
  <si>
    <t>Ustanovení § 18 odst. 1 písm. b) zákona</t>
  </si>
  <si>
    <r>
      <t>Počet podaných odvolání</t>
    </r>
    <r>
      <rPr>
        <sz val="11"/>
        <color theme="1"/>
        <rFont val="Calibri"/>
        <family val="2"/>
        <charset val="238"/>
        <scheme val="minor"/>
      </rPr>
      <t xml:space="preserve"> proti rozhodnutí</t>
    </r>
  </si>
  <si>
    <t>Ustanovení § 18 odst. 1 písm. c) zákona</t>
  </si>
  <si>
    <t>Opis podstatných částí každého rozsudku soudu ve věci přezkoumání zákonnosti rozhodnutí o odmítnutí žádosti</t>
  </si>
  <si>
    <t>--</t>
  </si>
  <si>
    <t>Ustanovení § 18 odst. 1 písm. d) zákona</t>
  </si>
  <si>
    <t>Výčet poskytnutých výhradních licencí, včetně odůvodnění nezbytnosti poskytnutí výhradní licence</t>
  </si>
  <si>
    <t>Ustanovení § 18 odst. 1 písm. e) zákona</t>
  </si>
  <si>
    <r>
      <t>Počet stížností podaných</t>
    </r>
    <r>
      <rPr>
        <sz val="11"/>
        <color theme="1"/>
        <rFont val="Calibri"/>
        <family val="2"/>
        <charset val="238"/>
        <scheme val="minor"/>
      </rPr>
      <t xml:space="preserve"> podle § 16a, důvody jejich podání a stručný popis způsobu jejich vyřízení</t>
    </r>
  </si>
  <si>
    <t>rok 2013</t>
  </si>
  <si>
    <t>rok 2014</t>
  </si>
  <si>
    <t>v Praze</t>
  </si>
  <si>
    <t>Rozpočet ÚP ČR k 31. prosinci 2014</t>
  </si>
  <si>
    <t>Hromadné propouštění v roce 2014</t>
  </si>
  <si>
    <t>Hromadné propouštění v letech 2013 - 2014</t>
  </si>
  <si>
    <t>Vývoj v oblasti APZ v roce 2014 (kraje)</t>
  </si>
  <si>
    <t>Vývoj v oblasti APZ v roce 2014 (ČR, graf)</t>
  </si>
  <si>
    <t>Výkon činnosti dítěte - žádosti a vydaná rozhodnutí v roce 2014</t>
  </si>
  <si>
    <t>Stížnosti doručené a vyřízené v roce 2014</t>
  </si>
  <si>
    <t>Příloha č. 9</t>
  </si>
  <si>
    <t>Příloha č. 11a</t>
  </si>
  <si>
    <t>Příloha č. 11b</t>
  </si>
  <si>
    <t>Příloha č. 11c</t>
  </si>
  <si>
    <t>Příloha č. 11d</t>
  </si>
  <si>
    <t>Příloha č. 11e</t>
  </si>
  <si>
    <t>Příloha č. 12</t>
  </si>
  <si>
    <t>Příloha č. 13</t>
  </si>
  <si>
    <t>Vyplacené dávky za rok 2014 - celkem</t>
  </si>
  <si>
    <t>Příspěvek na živobytí, doplatek na bydlení - sociální šetření za rok 2014</t>
  </si>
  <si>
    <t>Poskytování informací podle zákona o svobodném přístupu k informacím v roce 2014</t>
  </si>
  <si>
    <t>Poskytování informací podle zákona o svobodném přístupu k informacím v roce 2014</t>
  </si>
  <si>
    <t>Dávky SSP za rok 2014</t>
  </si>
  <si>
    <t>Dávky pro OZP za rok 2014</t>
  </si>
  <si>
    <t>Dávky HMN za rok 2014</t>
  </si>
  <si>
    <t>Pohledávky předané Celní správě ČR v roce 2014 (v Kč)</t>
  </si>
  <si>
    <t>Pohledávky předané Celní správě ČR za rok 2014</t>
  </si>
  <si>
    <t xml:space="preserve">počet zaměstnanců, jichž se tato propouštění budou týkat  </t>
  </si>
  <si>
    <t xml:space="preserve"> leden </t>
  </si>
  <si>
    <t xml:space="preserve"> leden</t>
  </si>
  <si>
    <t xml:space="preserve">únor </t>
  </si>
  <si>
    <t xml:space="preserve">březen </t>
  </si>
  <si>
    <t xml:space="preserve">duben </t>
  </si>
  <si>
    <t>květen</t>
  </si>
  <si>
    <t xml:space="preserve">červen </t>
  </si>
  <si>
    <t>červenec</t>
  </si>
  <si>
    <t>srpen</t>
  </si>
  <si>
    <t>září</t>
  </si>
  <si>
    <t xml:space="preserve">říjen </t>
  </si>
  <si>
    <t xml:space="preserve">listopad </t>
  </si>
  <si>
    <t xml:space="preserve">prosinec </t>
  </si>
  <si>
    <t>březen</t>
  </si>
  <si>
    <t>červen</t>
  </si>
  <si>
    <t>listopad</t>
  </si>
  <si>
    <t>počet zaměstnavatelů, kteří nahlásili ve sledovaném období hromadné propouštění</t>
  </si>
  <si>
    <t>KrP pro hl .m. Prahu</t>
  </si>
  <si>
    <t>zdroj: IS Ginis</t>
  </si>
  <si>
    <t>Příspěvek na podporu zaměstnávání OZP dle ust. § 78 zákona o zaměstnanosti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</si>
</sst>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0.00\ &quot;Kč&quot;"/>
    <numFmt numFmtId="167" formatCode="\$#,##0\ ;\(\$#,##0\)"/>
    <numFmt numFmtId="168" formatCode="#\ ##0"/>
    <numFmt numFmtId="169" formatCode="#,##0.000"/>
  </numFmts>
  <fonts count="9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Araial CE"/>
      <charset val="238"/>
    </font>
    <font>
      <i/>
      <sz val="10"/>
      <name val="Arial CE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22"/>
      <color indexed="14"/>
      <name val="Arial CE"/>
      <charset val="238"/>
    </font>
    <font>
      <b/>
      <sz val="12"/>
      <color indexed="12"/>
      <name val="Arial CE"/>
      <charset val="238"/>
    </font>
    <font>
      <i/>
      <sz val="14"/>
      <name val="Arial Narrow"/>
      <family val="2"/>
    </font>
    <font>
      <sz val="12"/>
      <name val="Arial CE"/>
      <family val="2"/>
      <charset val="238"/>
    </font>
    <font>
      <sz val="14"/>
      <name val="Arial Narrow"/>
      <family val="2"/>
    </font>
    <font>
      <b/>
      <i/>
      <sz val="12"/>
      <name val="Arial CE"/>
      <charset val="238"/>
    </font>
    <font>
      <sz val="14"/>
      <name val="Arial CE"/>
      <family val="2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14"/>
      <name val="Arial CE"/>
      <family val="2"/>
      <charset val="238"/>
    </font>
    <font>
      <sz val="14"/>
      <color indexed="14"/>
      <name val="Arial CE"/>
      <family val="2"/>
      <charset val="238"/>
    </font>
    <font>
      <sz val="14"/>
      <color indexed="12"/>
      <name val="Arial CE"/>
      <family val="2"/>
      <charset val="238"/>
    </font>
    <font>
      <sz val="8"/>
      <name val="Arial CE"/>
      <charset val="238"/>
    </font>
    <font>
      <sz val="10"/>
      <name val="Arial Narrow"/>
      <family val="2"/>
    </font>
    <font>
      <b/>
      <sz val="18"/>
      <name val="Arial CE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vertAlign val="superscript"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theme="0"/>
      <name val="Arial CE"/>
      <charset val="238"/>
    </font>
    <font>
      <sz val="20"/>
      <name val="Arial CE"/>
      <charset val="238"/>
    </font>
    <font>
      <b/>
      <sz val="20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4"/>
      <color indexed="14"/>
      <name val="Calibri"/>
      <family val="2"/>
      <charset val="238"/>
      <scheme val="minor"/>
    </font>
    <font>
      <sz val="14"/>
      <color indexed="1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i/>
      <sz val="20"/>
      <name val="Calibri"/>
      <family val="2"/>
      <charset val="238"/>
      <scheme val="minor"/>
    </font>
    <font>
      <b/>
      <vertAlign val="superscript"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20"/>
      <color indexed="12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Arial CE"/>
      <charset val="238"/>
    </font>
    <font>
      <sz val="12"/>
      <name val="Arial CE"/>
      <charset val="238"/>
    </font>
    <font>
      <sz val="1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i/>
      <sz val="36"/>
      <name val="Calibri"/>
      <family val="2"/>
      <charset val="238"/>
      <scheme val="minor"/>
    </font>
    <font>
      <i/>
      <sz val="36"/>
      <name val="Calibri"/>
      <family val="2"/>
      <charset val="238"/>
      <scheme val="minor"/>
    </font>
    <font>
      <b/>
      <i/>
      <sz val="30"/>
      <name val="Calibri"/>
      <family val="2"/>
      <charset val="238"/>
      <scheme val="minor"/>
    </font>
    <font>
      <sz val="30"/>
      <color theme="1"/>
      <name val="Calibri"/>
      <family val="2"/>
      <charset val="238"/>
      <scheme val="minor"/>
    </font>
    <font>
      <b/>
      <sz val="72"/>
      <name val="Calibri"/>
      <family val="2"/>
      <charset val="238"/>
      <scheme val="minor"/>
    </font>
    <font>
      <i/>
      <vertAlign val="superscript"/>
      <sz val="20"/>
      <name val="Calibri"/>
      <family val="2"/>
      <charset val="238"/>
      <scheme val="minor"/>
    </font>
    <font>
      <sz val="12"/>
      <name val="System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i/>
      <vertAlign val="superscript"/>
      <sz val="14"/>
      <color theme="1"/>
      <name val="Calibri"/>
      <family val="2"/>
      <charset val="238"/>
      <scheme val="minor"/>
    </font>
    <font>
      <b/>
      <vertAlign val="superscript"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  <font>
      <i/>
      <vertAlign val="superscript"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Araial CE"/>
      <charset val="238"/>
    </font>
    <font>
      <b/>
      <sz val="9.3000000000000007"/>
      <name val="Arial CE"/>
      <charset val="238"/>
    </font>
    <font>
      <b/>
      <sz val="9.3000000000000007"/>
      <color theme="1"/>
      <name val="Arial CE"/>
      <charset val="238"/>
    </font>
    <font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 CE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20"/>
      <color theme="1"/>
      <name val="Araial CE"/>
      <charset val="238"/>
    </font>
    <font>
      <sz val="11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12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rgb="FFFFFFCC"/>
        <bgColor indexed="64"/>
      </patternFill>
    </fill>
    <fill>
      <patternFill patternType="gray0625">
        <fgColor indexed="8"/>
        <bgColor indexed="9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7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5" fillId="4" borderId="0" applyProtection="0"/>
    <xf numFmtId="0" fontId="5" fillId="0" borderId="0">
      <alignment vertical="top"/>
    </xf>
    <xf numFmtId="0" fontId="26" fillId="0" borderId="0"/>
    <xf numFmtId="0" fontId="5" fillId="0" borderId="0"/>
    <xf numFmtId="0" fontId="5" fillId="0" borderId="0"/>
    <xf numFmtId="0" fontId="68" fillId="0" borderId="0"/>
    <xf numFmtId="0" fontId="5" fillId="0" borderId="0">
      <alignment vertical="top"/>
    </xf>
    <xf numFmtId="0" fontId="26" fillId="0" borderId="0"/>
  </cellStyleXfs>
  <cellXfs count="782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0" fillId="0" borderId="0" xfId="0" applyFill="1"/>
    <xf numFmtId="0" fontId="9" fillId="0" borderId="0" xfId="0" applyFont="1" applyFill="1" applyBorder="1"/>
    <xf numFmtId="0" fontId="0" fillId="0" borderId="0" xfId="0" applyFill="1" applyBorder="1"/>
    <xf numFmtId="166" fontId="9" fillId="0" borderId="0" xfId="0" applyNumberFormat="1" applyFont="1" applyFill="1" applyBorder="1" applyAlignment="1">
      <alignment horizontal="center"/>
    </xf>
    <xf numFmtId="166" fontId="0" fillId="0" borderId="0" xfId="0" applyNumberFormat="1" applyFill="1" applyBorder="1"/>
    <xf numFmtId="0" fontId="5" fillId="0" borderId="0" xfId="2"/>
    <xf numFmtId="0" fontId="23" fillId="0" borderId="0" xfId="2" applyFont="1" applyAlignment="1">
      <alignment horizontal="centerContinuous"/>
    </xf>
    <xf numFmtId="1" fontId="5" fillId="0" borderId="0" xfId="2" applyNumberFormat="1"/>
    <xf numFmtId="3" fontId="17" fillId="0" borderId="0" xfId="2" applyNumberFormat="1" applyFont="1" applyFill="1" applyBorder="1"/>
    <xf numFmtId="0" fontId="13" fillId="0" borderId="0" xfId="2" applyFont="1" applyBorder="1" applyAlignment="1">
      <alignment horizontal="center"/>
    </xf>
    <xf numFmtId="1" fontId="5" fillId="0" borderId="0" xfId="2" applyNumberFormat="1" applyBorder="1"/>
    <xf numFmtId="3" fontId="5" fillId="0" borderId="0" xfId="2" applyNumberFormat="1"/>
    <xf numFmtId="3" fontId="22" fillId="0" borderId="0" xfId="2" applyNumberFormat="1" applyFont="1" applyBorder="1"/>
    <xf numFmtId="0" fontId="23" fillId="0" borderId="0" xfId="2" applyFont="1" applyBorder="1" applyAlignment="1">
      <alignment horizontal="centerContinuous"/>
    </xf>
    <xf numFmtId="3" fontId="22" fillId="0" borderId="0" xfId="2" applyNumberFormat="1" applyFont="1" applyBorder="1" applyAlignment="1"/>
    <xf numFmtId="0" fontId="15" fillId="0" borderId="0" xfId="2" applyFont="1" applyFill="1" applyBorder="1" applyAlignment="1">
      <alignment horizontal="centerContinuous"/>
    </xf>
    <xf numFmtId="0" fontId="13" fillId="0" borderId="0" xfId="2" applyFont="1" applyBorder="1" applyAlignment="1">
      <alignment horizontal="centerContinuous"/>
    </xf>
    <xf numFmtId="0" fontId="5" fillId="0" borderId="0" xfId="2" applyBorder="1"/>
    <xf numFmtId="0" fontId="17" fillId="0" borderId="0" xfId="2" applyFont="1"/>
    <xf numFmtId="3" fontId="21" fillId="0" borderId="0" xfId="2" applyNumberFormat="1" applyFont="1" applyBorder="1" applyAlignment="1"/>
    <xf numFmtId="0" fontId="5" fillId="0" borderId="0" xfId="2" applyFill="1" applyBorder="1"/>
    <xf numFmtId="0" fontId="17" fillId="0" borderId="0" xfId="2" applyFont="1" applyFill="1" applyBorder="1"/>
    <xf numFmtId="0" fontId="15" fillId="0" borderId="0" xfId="2" applyFont="1" applyBorder="1" applyAlignment="1">
      <alignment horizontal="centerContinuous"/>
    </xf>
    <xf numFmtId="0" fontId="18" fillId="0" borderId="0" xfId="2" applyFont="1" applyBorder="1"/>
    <xf numFmtId="0" fontId="8" fillId="0" borderId="0" xfId="2" applyFont="1"/>
    <xf numFmtId="0" fontId="11" fillId="0" borderId="0" xfId="2" applyFont="1"/>
    <xf numFmtId="0" fontId="20" fillId="0" borderId="0" xfId="2" applyFont="1"/>
    <xf numFmtId="0" fontId="14" fillId="0" borderId="0" xfId="2" applyFont="1"/>
    <xf numFmtId="3" fontId="17" fillId="0" borderId="0" xfId="2" applyNumberFormat="1" applyFont="1" applyFill="1" applyBorder="1" applyAlignment="1"/>
    <xf numFmtId="0" fontId="17" fillId="0" borderId="0" xfId="2" applyFont="1" applyBorder="1"/>
    <xf numFmtId="3" fontId="19" fillId="0" borderId="0" xfId="2" applyNumberFormat="1" applyFont="1" applyFill="1" applyBorder="1"/>
    <xf numFmtId="3" fontId="14" fillId="0" borderId="0" xfId="2" applyNumberFormat="1" applyFont="1"/>
    <xf numFmtId="0" fontId="5" fillId="0" borderId="0" xfId="2" applyAlignment="1"/>
    <xf numFmtId="0" fontId="14" fillId="0" borderId="0" xfId="2" applyFont="1" applyFill="1" applyBorder="1"/>
    <xf numFmtId="0" fontId="5" fillId="0" borderId="0" xfId="2" applyFill="1"/>
    <xf numFmtId="1" fontId="14" fillId="0" borderId="0" xfId="2" applyNumberFormat="1" applyFont="1"/>
    <xf numFmtId="0" fontId="3" fillId="0" borderId="0" xfId="2" applyFont="1" applyBorder="1"/>
    <xf numFmtId="164" fontId="14" fillId="0" borderId="0" xfId="2" applyNumberFormat="1" applyFont="1"/>
    <xf numFmtId="164" fontId="14" fillId="0" borderId="0" xfId="2" applyNumberFormat="1" applyFont="1" applyFill="1" applyBorder="1"/>
    <xf numFmtId="1" fontId="14" fillId="0" borderId="0" xfId="2" applyNumberFormat="1" applyFont="1" applyFill="1" applyBorder="1"/>
    <xf numFmtId="0" fontId="14" fillId="0" borderId="0" xfId="2" applyFont="1" applyFill="1"/>
    <xf numFmtId="0" fontId="4" fillId="0" borderId="0" xfId="2" applyFont="1" applyBorder="1"/>
    <xf numFmtId="0" fontId="12" fillId="0" borderId="0" xfId="2" applyFont="1" applyBorder="1"/>
    <xf numFmtId="0" fontId="12" fillId="0" borderId="0" xfId="2" applyFont="1"/>
    <xf numFmtId="0" fontId="11" fillId="0" borderId="0" xfId="2" applyFont="1" applyBorder="1"/>
    <xf numFmtId="0" fontId="5" fillId="0" borderId="0" xfId="10">
      <alignment vertical="top"/>
    </xf>
    <xf numFmtId="4" fontId="5" fillId="0" borderId="0" xfId="10" applyNumberFormat="1">
      <alignment vertical="top"/>
    </xf>
    <xf numFmtId="165" fontId="0" fillId="0" borderId="0" xfId="0" applyNumberFormat="1"/>
    <xf numFmtId="165" fontId="5" fillId="0" borderId="0" xfId="10" applyNumberFormat="1">
      <alignment vertical="top"/>
    </xf>
    <xf numFmtId="0" fontId="8" fillId="0" borderId="0" xfId="10" applyFont="1">
      <alignment vertical="top"/>
    </xf>
    <xf numFmtId="0" fontId="31" fillId="3" borderId="1" xfId="0" applyFont="1" applyFill="1" applyBorder="1" applyAlignment="1">
      <alignment horizontal="center" vertical="center"/>
    </xf>
    <xf numFmtId="0" fontId="32" fillId="0" borderId="0" xfId="0" applyFont="1"/>
    <xf numFmtId="0" fontId="10" fillId="0" borderId="0" xfId="0" applyFont="1"/>
    <xf numFmtId="0" fontId="34" fillId="0" borderId="0" xfId="0" applyFont="1" applyFill="1" applyBorder="1" applyAlignment="1">
      <alignment horizontal="left" vertical="center"/>
    </xf>
    <xf numFmtId="0" fontId="23" fillId="0" borderId="0" xfId="12" applyFont="1"/>
    <xf numFmtId="0" fontId="5" fillId="0" borderId="0" xfId="12"/>
    <xf numFmtId="0" fontId="30" fillId="0" borderId="0" xfId="2" applyFont="1"/>
    <xf numFmtId="0" fontId="30" fillId="0" borderId="0" xfId="12" applyFont="1"/>
    <xf numFmtId="0" fontId="34" fillId="0" borderId="0" xfId="12" applyFont="1"/>
    <xf numFmtId="1" fontId="3" fillId="0" borderId="0" xfId="2" applyNumberFormat="1" applyFont="1" applyFill="1" applyBorder="1" applyAlignment="1"/>
    <xf numFmtId="0" fontId="16" fillId="0" borderId="0" xfId="2" applyFont="1" applyFill="1" applyBorder="1" applyAlignment="1"/>
    <xf numFmtId="1" fontId="5" fillId="0" borderId="0" xfId="2" applyNumberFormat="1" applyFill="1" applyBorder="1"/>
    <xf numFmtId="3" fontId="30" fillId="0" borderId="0" xfId="12" applyNumberFormat="1" applyFont="1" applyFill="1" applyBorder="1" applyAlignment="1">
      <alignment horizontal="right" indent="1"/>
    </xf>
    <xf numFmtId="3" fontId="29" fillId="0" borderId="0" xfId="12" applyNumberFormat="1" applyFont="1" applyFill="1" applyBorder="1" applyAlignment="1">
      <alignment horizontal="right" indent="1"/>
    </xf>
    <xf numFmtId="0" fontId="30" fillId="0" borderId="0" xfId="12" applyFont="1" applyFill="1" applyBorder="1"/>
    <xf numFmtId="0" fontId="5" fillId="0" borderId="0" xfId="12" applyFill="1" applyBorder="1"/>
    <xf numFmtId="3" fontId="41" fillId="0" borderId="0" xfId="2" applyNumberFormat="1" applyFont="1" applyBorder="1"/>
    <xf numFmtId="3" fontId="41" fillId="0" borderId="0" xfId="2" applyNumberFormat="1" applyFont="1" applyFill="1" applyBorder="1"/>
    <xf numFmtId="0" fontId="40" fillId="0" borderId="0" xfId="2" applyFont="1" applyBorder="1" applyAlignment="1">
      <alignment horizontal="center"/>
    </xf>
    <xf numFmtId="3" fontId="42" fillId="0" borderId="0" xfId="2" applyNumberFormat="1" applyFont="1" applyFill="1" applyBorder="1"/>
    <xf numFmtId="0" fontId="41" fillId="0" borderId="0" xfId="2" applyFont="1" applyBorder="1"/>
    <xf numFmtId="0" fontId="41" fillId="0" borderId="0" xfId="2" applyFont="1" applyFill="1" applyBorder="1" applyAlignment="1">
      <alignment horizontal="centerContinuous"/>
    </xf>
    <xf numFmtId="0" fontId="28" fillId="0" borderId="0" xfId="2" applyFont="1" applyFill="1" applyBorder="1" applyAlignment="1">
      <alignment horizontal="center"/>
    </xf>
    <xf numFmtId="0" fontId="41" fillId="0" borderId="0" xfId="2" applyFont="1" applyFill="1" applyBorder="1" applyAlignment="1">
      <alignment horizontal="center" vertical="center"/>
    </xf>
    <xf numFmtId="3" fontId="41" fillId="0" borderId="0" xfId="2" applyNumberFormat="1" applyFont="1" applyFill="1" applyBorder="1" applyAlignment="1"/>
    <xf numFmtId="3" fontId="43" fillId="0" borderId="0" xfId="2" applyNumberFormat="1" applyFont="1" applyFill="1" applyBorder="1"/>
    <xf numFmtId="3" fontId="28" fillId="0" borderId="0" xfId="2" applyNumberFormat="1" applyFont="1" applyFill="1" applyBorder="1"/>
    <xf numFmtId="165" fontId="41" fillId="0" borderId="0" xfId="2" applyNumberFormat="1" applyFont="1" applyFill="1" applyBorder="1"/>
    <xf numFmtId="0" fontId="41" fillId="0" borderId="0" xfId="2" applyFont="1"/>
    <xf numFmtId="3" fontId="44" fillId="0" borderId="0" xfId="2" applyNumberFormat="1" applyFont="1" applyFill="1" applyBorder="1"/>
    <xf numFmtId="4" fontId="45" fillId="0" borderId="0" xfId="0" applyNumberFormat="1" applyFont="1"/>
    <xf numFmtId="4" fontId="0" fillId="0" borderId="0" xfId="0" applyNumberFormat="1"/>
    <xf numFmtId="0" fontId="49" fillId="0" borderId="54" xfId="2" applyFont="1" applyBorder="1" applyAlignment="1">
      <alignment horizontal="centerContinuous"/>
    </xf>
    <xf numFmtId="0" fontId="49" fillId="0" borderId="24" xfId="2" applyFont="1" applyBorder="1" applyAlignment="1">
      <alignment horizontal="centerContinuous"/>
    </xf>
    <xf numFmtId="0" fontId="49" fillId="0" borderId="38" xfId="2" applyFont="1" applyBorder="1" applyAlignment="1">
      <alignment horizontal="centerContinuous"/>
    </xf>
    <xf numFmtId="0" fontId="49" fillId="0" borderId="38" xfId="2" applyFont="1" applyBorder="1" applyAlignment="1">
      <alignment horizontal="center"/>
    </xf>
    <xf numFmtId="0" fontId="49" fillId="0" borderId="0" xfId="2" applyFont="1" applyBorder="1" applyAlignment="1">
      <alignment horizontal="centerContinuous"/>
    </xf>
    <xf numFmtId="0" fontId="49" fillId="0" borderId="0" xfId="2" applyFont="1" applyBorder="1" applyAlignment="1">
      <alignment horizontal="center"/>
    </xf>
    <xf numFmtId="0" fontId="49" fillId="0" borderId="54" xfId="2" applyFont="1" applyBorder="1" applyAlignment="1">
      <alignment horizontal="center"/>
    </xf>
    <xf numFmtId="0" fontId="49" fillId="0" borderId="10" xfId="2" applyFont="1" applyBorder="1" applyAlignment="1">
      <alignment horizontal="centerContinuous"/>
    </xf>
    <xf numFmtId="0" fontId="49" fillId="0" borderId="13" xfId="2" applyFont="1" applyBorder="1" applyAlignment="1">
      <alignment horizontal="center"/>
    </xf>
    <xf numFmtId="0" fontId="49" fillId="0" borderId="23" xfId="2" applyFont="1" applyBorder="1" applyAlignment="1">
      <alignment horizontal="center"/>
    </xf>
    <xf numFmtId="0" fontId="49" fillId="0" borderId="25" xfId="2" applyFont="1" applyBorder="1" applyAlignment="1">
      <alignment horizontal="center"/>
    </xf>
    <xf numFmtId="0" fontId="49" fillId="0" borderId="49" xfId="2" applyFont="1" applyBorder="1" applyAlignment="1">
      <alignment horizontal="centerContinuous"/>
    </xf>
    <xf numFmtId="0" fontId="49" fillId="0" borderId="27" xfId="2" applyFont="1" applyBorder="1" applyAlignment="1">
      <alignment horizontal="centerContinuous"/>
    </xf>
    <xf numFmtId="0" fontId="49" fillId="0" borderId="57" xfId="2" applyFont="1" applyBorder="1" applyAlignment="1">
      <alignment horizontal="centerContinuous"/>
    </xf>
    <xf numFmtId="0" fontId="49" fillId="0" borderId="57" xfId="2" applyFont="1" applyBorder="1" applyAlignment="1">
      <alignment horizontal="center"/>
    </xf>
    <xf numFmtId="0" fontId="49" fillId="0" borderId="28" xfId="2" applyFont="1" applyBorder="1" applyAlignment="1">
      <alignment horizontal="centerContinuous"/>
    </xf>
    <xf numFmtId="0" fontId="49" fillId="0" borderId="28" xfId="2" applyFont="1" applyBorder="1" applyAlignment="1">
      <alignment horizontal="center"/>
    </xf>
    <xf numFmtId="0" fontId="49" fillId="0" borderId="49" xfId="2" applyFont="1" applyBorder="1" applyAlignment="1">
      <alignment horizontal="center"/>
    </xf>
    <xf numFmtId="0" fontId="49" fillId="0" borderId="66" xfId="2" applyFont="1" applyBorder="1" applyAlignment="1">
      <alignment horizontal="centerContinuous"/>
    </xf>
    <xf numFmtId="0" fontId="49" fillId="0" borderId="48" xfId="2" applyFont="1" applyBorder="1" applyAlignment="1">
      <alignment horizontal="center"/>
    </xf>
    <xf numFmtId="0" fontId="49" fillId="0" borderId="26" xfId="2" applyFont="1" applyBorder="1" applyAlignment="1">
      <alignment horizontal="center"/>
    </xf>
    <xf numFmtId="0" fontId="49" fillId="0" borderId="29" xfId="2" applyFont="1" applyBorder="1" applyAlignment="1">
      <alignment horizontal="center"/>
    </xf>
    <xf numFmtId="0" fontId="47" fillId="0" borderId="10" xfId="2" applyFont="1" applyBorder="1" applyAlignment="1">
      <alignment horizontal="center"/>
    </xf>
    <xf numFmtId="3" fontId="49" fillId="0" borderId="51" xfId="2" applyNumberFormat="1" applyFont="1" applyBorder="1" applyAlignment="1">
      <alignment horizontal="right" indent="1"/>
    </xf>
    <xf numFmtId="3" fontId="49" fillId="0" borderId="30" xfId="2" applyNumberFormat="1" applyFont="1" applyBorder="1" applyAlignment="1">
      <alignment horizontal="right" indent="1"/>
    </xf>
    <xf numFmtId="3" fontId="49" fillId="0" borderId="52" xfId="2" applyNumberFormat="1" applyFont="1" applyBorder="1" applyAlignment="1">
      <alignment horizontal="right" indent="1"/>
    </xf>
    <xf numFmtId="3" fontId="49" fillId="0" borderId="68" xfId="2" applyNumberFormat="1" applyFont="1" applyBorder="1" applyAlignment="1">
      <alignment horizontal="right" indent="1"/>
    </xf>
    <xf numFmtId="3" fontId="49" fillId="0" borderId="19" xfId="2" applyNumberFormat="1" applyFont="1" applyBorder="1" applyAlignment="1">
      <alignment horizontal="right" indent="1"/>
    </xf>
    <xf numFmtId="3" fontId="49" fillId="0" borderId="69" xfId="2" applyNumberFormat="1" applyFont="1" applyBorder="1" applyAlignment="1">
      <alignment horizontal="right" indent="1"/>
    </xf>
    <xf numFmtId="3" fontId="49" fillId="0" borderId="31" xfId="2" applyNumberFormat="1" applyFont="1" applyBorder="1" applyAlignment="1">
      <alignment horizontal="right" indent="1"/>
    </xf>
    <xf numFmtId="3" fontId="49" fillId="0" borderId="23" xfId="2" applyNumberFormat="1" applyFont="1" applyBorder="1" applyAlignment="1">
      <alignment horizontal="right" indent="1"/>
    </xf>
    <xf numFmtId="3" fontId="49" fillId="0" borderId="25" xfId="2" applyNumberFormat="1" applyFont="1" applyBorder="1" applyAlignment="1">
      <alignment horizontal="right" indent="1"/>
    </xf>
    <xf numFmtId="3" fontId="49" fillId="0" borderId="13" xfId="2" applyNumberFormat="1" applyFont="1" applyBorder="1" applyAlignment="1">
      <alignment horizontal="right" indent="1"/>
    </xf>
    <xf numFmtId="3" fontId="49" fillId="0" borderId="10" xfId="2" applyNumberFormat="1" applyFont="1" applyBorder="1" applyAlignment="1">
      <alignment horizontal="right" indent="1"/>
    </xf>
    <xf numFmtId="3" fontId="49" fillId="0" borderId="24" xfId="2" applyNumberFormat="1" applyFont="1" applyBorder="1" applyAlignment="1">
      <alignment horizontal="right" indent="1"/>
    </xf>
    <xf numFmtId="3" fontId="49" fillId="0" borderId="38" xfId="2" applyNumberFormat="1" applyFont="1" applyBorder="1" applyAlignment="1">
      <alignment horizontal="right" indent="1"/>
    </xf>
    <xf numFmtId="3" fontId="49" fillId="0" borderId="0" xfId="2" applyNumberFormat="1" applyFont="1" applyBorder="1" applyAlignment="1">
      <alignment horizontal="right" indent="1"/>
    </xf>
    <xf numFmtId="3" fontId="49" fillId="0" borderId="54" xfId="2" applyNumberFormat="1" applyFont="1" applyBorder="1" applyAlignment="1">
      <alignment horizontal="right" indent="1"/>
    </xf>
    <xf numFmtId="3" fontId="49" fillId="0" borderId="10" xfId="2" applyNumberFormat="1" applyFont="1" applyFill="1" applyBorder="1" applyAlignment="1">
      <alignment horizontal="right" indent="1"/>
    </xf>
    <xf numFmtId="3" fontId="49" fillId="0" borderId="24" xfId="2" applyNumberFormat="1" applyFont="1" applyFill="1" applyBorder="1" applyAlignment="1">
      <alignment horizontal="right" indent="1"/>
    </xf>
    <xf numFmtId="3" fontId="49" fillId="0" borderId="13" xfId="2" applyNumberFormat="1" applyFont="1" applyFill="1" applyBorder="1" applyAlignment="1">
      <alignment horizontal="right" indent="1"/>
    </xf>
    <xf numFmtId="3" fontId="49" fillId="0" borderId="38" xfId="2" applyNumberFormat="1" applyFont="1" applyFill="1" applyBorder="1" applyAlignment="1">
      <alignment horizontal="right" indent="1"/>
    </xf>
    <xf numFmtId="3" fontId="49" fillId="0" borderId="0" xfId="2" applyNumberFormat="1" applyFont="1" applyFill="1" applyBorder="1" applyAlignment="1">
      <alignment horizontal="right" indent="1"/>
    </xf>
    <xf numFmtId="3" fontId="49" fillId="0" borderId="54" xfId="2" applyNumberFormat="1" applyFont="1" applyFill="1" applyBorder="1" applyAlignment="1">
      <alignment horizontal="right" indent="1"/>
    </xf>
    <xf numFmtId="3" fontId="49" fillId="0" borderId="23" xfId="2" applyNumberFormat="1" applyFont="1" applyFill="1" applyBorder="1" applyAlignment="1">
      <alignment horizontal="right" indent="1"/>
    </xf>
    <xf numFmtId="3" fontId="49" fillId="0" borderId="25" xfId="2" applyNumberFormat="1" applyFont="1" applyFill="1" applyBorder="1" applyAlignment="1">
      <alignment horizontal="right" indent="1"/>
    </xf>
    <xf numFmtId="0" fontId="47" fillId="0" borderId="9" xfId="2" applyFont="1" applyBorder="1" applyAlignment="1">
      <alignment horizontal="center"/>
    </xf>
    <xf numFmtId="3" fontId="49" fillId="0" borderId="9" xfId="2" applyNumberFormat="1" applyFont="1" applyFill="1" applyBorder="1" applyAlignment="1">
      <alignment horizontal="right" indent="1"/>
    </xf>
    <xf numFmtId="3" fontId="49" fillId="0" borderId="67" xfId="2" applyNumberFormat="1" applyFont="1" applyFill="1" applyBorder="1" applyAlignment="1">
      <alignment horizontal="right" indent="1"/>
    </xf>
    <xf numFmtId="3" fontId="49" fillId="0" borderId="12" xfId="2" applyNumberFormat="1" applyFont="1" applyFill="1" applyBorder="1" applyAlignment="1">
      <alignment horizontal="right" indent="1"/>
    </xf>
    <xf numFmtId="3" fontId="49" fillId="0" borderId="62" xfId="2" applyNumberFormat="1" applyFont="1" applyFill="1" applyBorder="1" applyAlignment="1">
      <alignment horizontal="right" indent="1"/>
    </xf>
    <xf numFmtId="3" fontId="49" fillId="0" borderId="6" xfId="2" applyNumberFormat="1" applyFont="1" applyFill="1" applyBorder="1" applyAlignment="1">
      <alignment horizontal="right" indent="1"/>
    </xf>
    <xf numFmtId="3" fontId="49" fillId="0" borderId="50" xfId="2" applyNumberFormat="1" applyFont="1" applyFill="1" applyBorder="1" applyAlignment="1">
      <alignment horizontal="right" indent="1"/>
    </xf>
    <xf numFmtId="3" fontId="49" fillId="0" borderId="61" xfId="2" applyNumberFormat="1" applyFont="1" applyFill="1" applyBorder="1" applyAlignment="1">
      <alignment horizontal="right" indent="1"/>
    </xf>
    <xf numFmtId="3" fontId="49" fillId="0" borderId="70" xfId="2" applyNumberFormat="1" applyFont="1" applyFill="1" applyBorder="1" applyAlignment="1">
      <alignment horizontal="right" indent="1"/>
    </xf>
    <xf numFmtId="0" fontId="49" fillId="0" borderId="23" xfId="2" applyFont="1" applyBorder="1" applyAlignment="1">
      <alignment horizontal="centerContinuous"/>
    </xf>
    <xf numFmtId="0" fontId="49" fillId="0" borderId="26" xfId="2" applyFont="1" applyBorder="1" applyAlignment="1">
      <alignment horizontal="centerContinuous"/>
    </xf>
    <xf numFmtId="0" fontId="46" fillId="3" borderId="1" xfId="0" applyFont="1" applyFill="1" applyBorder="1" applyAlignment="1">
      <alignment horizontal="center" vertical="center" wrapText="1"/>
    </xf>
    <xf numFmtId="0" fontId="46" fillId="3" borderId="4" xfId="0" applyFont="1" applyFill="1" applyBorder="1" applyAlignment="1">
      <alignment horizontal="center" vertical="center" wrapText="1"/>
    </xf>
    <xf numFmtId="3" fontId="52" fillId="0" borderId="8" xfId="0" applyNumberFormat="1" applyFont="1" applyBorder="1" applyAlignment="1">
      <alignment horizontal="right" wrapText="1" indent="1"/>
    </xf>
    <xf numFmtId="3" fontId="52" fillId="0" borderId="13" xfId="0" applyNumberFormat="1" applyFont="1" applyBorder="1" applyAlignment="1">
      <alignment horizontal="right" wrapText="1" indent="1"/>
    </xf>
    <xf numFmtId="3" fontId="46" fillId="0" borderId="1" xfId="0" applyNumberFormat="1" applyFont="1" applyBorder="1" applyAlignment="1">
      <alignment horizontal="right" wrapText="1" indent="1"/>
    </xf>
    <xf numFmtId="3" fontId="46" fillId="0" borderId="4" xfId="0" applyNumberFormat="1" applyFont="1" applyBorder="1" applyAlignment="1">
      <alignment horizontal="right" wrapText="1" indent="1"/>
    </xf>
    <xf numFmtId="0" fontId="46" fillId="3" borderId="8" xfId="0" applyFont="1" applyFill="1" applyBorder="1" applyAlignment="1">
      <alignment horizontal="left" wrapText="1" indent="1"/>
    </xf>
    <xf numFmtId="3" fontId="5" fillId="0" borderId="0" xfId="10" applyNumberFormat="1">
      <alignment vertical="top"/>
    </xf>
    <xf numFmtId="0" fontId="29" fillId="3" borderId="1" xfId="10" applyFont="1" applyFill="1" applyBorder="1" applyAlignment="1">
      <alignment horizontal="center" vertical="center"/>
    </xf>
    <xf numFmtId="4" fontId="29" fillId="3" borderId="3" xfId="10" applyNumberFormat="1" applyFont="1" applyFill="1" applyBorder="1" applyAlignment="1">
      <alignment horizontal="center" vertical="center" wrapText="1"/>
    </xf>
    <xf numFmtId="4" fontId="29" fillId="3" borderId="1" xfId="10" applyNumberFormat="1" applyFont="1" applyFill="1" applyBorder="1" applyAlignment="1">
      <alignment horizontal="center" vertical="center" wrapText="1"/>
    </xf>
    <xf numFmtId="4" fontId="29" fillId="3" borderId="4" xfId="10" applyNumberFormat="1" applyFont="1" applyFill="1" applyBorder="1" applyAlignment="1">
      <alignment horizontal="center" vertical="center" wrapText="1"/>
    </xf>
    <xf numFmtId="0" fontId="29" fillId="3" borderId="1" xfId="10" applyFont="1" applyFill="1" applyBorder="1" applyAlignment="1">
      <alignment horizontal="left" indent="1"/>
    </xf>
    <xf numFmtId="0" fontId="34" fillId="0" borderId="0" xfId="10" applyFont="1" applyAlignment="1"/>
    <xf numFmtId="4" fontId="30" fillId="0" borderId="0" xfId="10" applyNumberFormat="1" applyFont="1">
      <alignment vertical="top"/>
    </xf>
    <xf numFmtId="0" fontId="34" fillId="0" borderId="0" xfId="10" applyFont="1">
      <alignment vertical="top"/>
    </xf>
    <xf numFmtId="4" fontId="34" fillId="0" borderId="0" xfId="10" applyNumberFormat="1" applyFont="1">
      <alignment vertical="top"/>
    </xf>
    <xf numFmtId="0" fontId="34" fillId="0" borderId="14" xfId="10" applyFont="1" applyFill="1" applyBorder="1" applyAlignment="1"/>
    <xf numFmtId="0" fontId="30" fillId="0" borderId="0" xfId="0" applyFont="1"/>
    <xf numFmtId="0" fontId="10" fillId="0" borderId="0" xfId="0" applyFont="1" applyFill="1"/>
    <xf numFmtId="0" fontId="29" fillId="3" borderId="2" xfId="11" applyFont="1" applyFill="1" applyBorder="1" applyAlignment="1">
      <alignment horizontal="center" vertical="center" wrapText="1"/>
    </xf>
    <xf numFmtId="0" fontId="29" fillId="3" borderId="1" xfId="11" applyFont="1" applyFill="1" applyBorder="1" applyAlignment="1">
      <alignment horizontal="center" vertical="center" wrapText="1"/>
    </xf>
    <xf numFmtId="0" fontId="29" fillId="3" borderId="3" xfId="11" applyFont="1" applyFill="1" applyBorder="1" applyAlignment="1">
      <alignment horizontal="center" vertical="center" wrapText="1"/>
    </xf>
    <xf numFmtId="165" fontId="10" fillId="0" borderId="0" xfId="0" applyNumberFormat="1" applyFont="1" applyFill="1"/>
    <xf numFmtId="0" fontId="29" fillId="3" borderId="1" xfId="11" applyFont="1" applyFill="1" applyBorder="1" applyAlignment="1">
      <alignment horizontal="left" indent="1"/>
    </xf>
    <xf numFmtId="0" fontId="34" fillId="0" borderId="0" xfId="11" applyFont="1" applyFill="1" applyBorder="1"/>
    <xf numFmtId="3" fontId="10" fillId="0" borderId="0" xfId="0" applyNumberFormat="1" applyFont="1" applyFill="1"/>
    <xf numFmtId="165" fontId="10" fillId="0" borderId="0" xfId="0" applyNumberFormat="1" applyFont="1"/>
    <xf numFmtId="0" fontId="29" fillId="3" borderId="4" xfId="1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9" fillId="3" borderId="6" xfId="11" applyFont="1" applyFill="1" applyBorder="1" applyAlignment="1">
      <alignment horizontal="center" vertical="center" wrapText="1"/>
    </xf>
    <xf numFmtId="0" fontId="29" fillId="3" borderId="12" xfId="11" applyFont="1" applyFill="1" applyBorder="1" applyAlignment="1">
      <alignment horizontal="center" vertical="center" wrapText="1"/>
    </xf>
    <xf numFmtId="3" fontId="10" fillId="0" borderId="0" xfId="0" applyNumberFormat="1" applyFont="1"/>
    <xf numFmtId="168" fontId="10" fillId="0" borderId="0" xfId="0" applyNumberFormat="1" applyFont="1"/>
    <xf numFmtId="0" fontId="29" fillId="3" borderId="8" xfId="11" applyNumberFormat="1" applyFont="1" applyFill="1" applyBorder="1" applyAlignment="1">
      <alignment horizontal="left" indent="1"/>
    </xf>
    <xf numFmtId="0" fontId="29" fillId="3" borderId="8" xfId="11" applyFont="1" applyFill="1" applyBorder="1" applyAlignment="1">
      <alignment horizontal="left" indent="1"/>
    </xf>
    <xf numFmtId="0" fontId="29" fillId="3" borderId="10" xfId="11" applyFont="1" applyFill="1" applyBorder="1" applyAlignment="1">
      <alignment horizontal="left" indent="1"/>
    </xf>
    <xf numFmtId="0" fontId="29" fillId="3" borderId="8" xfId="10" applyFont="1" applyFill="1" applyBorder="1" applyAlignment="1">
      <alignment horizontal="left" indent="1"/>
    </xf>
    <xf numFmtId="0" fontId="37" fillId="0" borderId="0" xfId="2" applyFont="1" applyFill="1"/>
    <xf numFmtId="0" fontId="56" fillId="0" borderId="0" xfId="2" applyFont="1" applyFill="1"/>
    <xf numFmtId="0" fontId="5" fillId="0" borderId="0" xfId="2" applyFont="1" applyFill="1"/>
    <xf numFmtId="0" fontId="57" fillId="0" borderId="0" xfId="2" applyFont="1" applyFill="1"/>
    <xf numFmtId="3" fontId="57" fillId="0" borderId="0" xfId="2" applyNumberFormat="1" applyFont="1" applyFill="1"/>
    <xf numFmtId="0" fontId="3" fillId="0" borderId="0" xfId="2" applyFont="1" applyFill="1" applyBorder="1" applyAlignment="1">
      <alignment horizontal="center"/>
    </xf>
    <xf numFmtId="3" fontId="5" fillId="0" borderId="0" xfId="2" applyNumberFormat="1" applyFont="1" applyFill="1"/>
    <xf numFmtId="0" fontId="57" fillId="0" borderId="0" xfId="2" applyFont="1" applyFill="1" applyBorder="1"/>
    <xf numFmtId="0" fontId="5" fillId="0" borderId="0" xfId="2" applyFont="1" applyFill="1" applyAlignment="1"/>
    <xf numFmtId="0" fontId="0" fillId="0" borderId="0" xfId="0" applyFont="1"/>
    <xf numFmtId="0" fontId="58" fillId="0" borderId="0" xfId="0" applyNumberFormat="1" applyFont="1" applyFill="1" applyBorder="1" applyAlignment="1"/>
    <xf numFmtId="0" fontId="34" fillId="0" borderId="0" xfId="0" applyNumberFormat="1" applyFont="1" applyFill="1" applyBorder="1" applyAlignment="1"/>
    <xf numFmtId="0" fontId="0" fillId="0" borderId="0" xfId="0" applyAlignment="1">
      <alignment horizontal="left"/>
    </xf>
    <xf numFmtId="0" fontId="27" fillId="0" borderId="0" xfId="0" applyFont="1" applyAlignment="1">
      <alignment horizontal="center"/>
    </xf>
    <xf numFmtId="0" fontId="61" fillId="0" borderId="0" xfId="2" applyFont="1" applyAlignment="1"/>
    <xf numFmtId="0" fontId="51" fillId="3" borderId="59" xfId="2" applyFont="1" applyFill="1" applyBorder="1" applyAlignment="1">
      <alignment horizontal="left" indent="1"/>
    </xf>
    <xf numFmtId="3" fontId="61" fillId="0" borderId="42" xfId="2" applyNumberFormat="1" applyFont="1" applyFill="1" applyBorder="1" applyAlignment="1">
      <alignment horizontal="right" indent="1"/>
    </xf>
    <xf numFmtId="3" fontId="61" fillId="0" borderId="43" xfId="2" applyNumberFormat="1" applyFont="1" applyFill="1" applyBorder="1" applyAlignment="1">
      <alignment horizontal="right" indent="1"/>
    </xf>
    <xf numFmtId="3" fontId="61" fillId="0" borderId="44" xfId="2" applyNumberFormat="1" applyFont="1" applyFill="1" applyBorder="1" applyAlignment="1">
      <alignment horizontal="right" indent="1"/>
    </xf>
    <xf numFmtId="3" fontId="61" fillId="0" borderId="45" xfId="2" applyNumberFormat="1" applyFont="1" applyFill="1" applyBorder="1" applyAlignment="1">
      <alignment horizontal="right" indent="1"/>
    </xf>
    <xf numFmtId="3" fontId="61" fillId="0" borderId="46" xfId="2" applyNumberFormat="1" applyFont="1" applyFill="1" applyBorder="1" applyAlignment="1">
      <alignment horizontal="right" indent="1"/>
    </xf>
    <xf numFmtId="3" fontId="61" fillId="0" borderId="32" xfId="2" applyNumberFormat="1" applyFont="1" applyFill="1" applyBorder="1" applyAlignment="1">
      <alignment horizontal="right" indent="1"/>
    </xf>
    <xf numFmtId="3" fontId="61" fillId="0" borderId="47" xfId="2" applyNumberFormat="1" applyFont="1" applyFill="1" applyBorder="1" applyAlignment="1">
      <alignment horizontal="right" indent="1"/>
    </xf>
    <xf numFmtId="3" fontId="61" fillId="0" borderId="17" xfId="2" applyNumberFormat="1" applyFont="1" applyFill="1" applyBorder="1" applyAlignment="1">
      <alignment horizontal="right" indent="1"/>
    </xf>
    <xf numFmtId="0" fontId="61" fillId="0" borderId="0" xfId="2" applyFont="1" applyFill="1" applyAlignment="1"/>
    <xf numFmtId="0" fontId="51" fillId="3" borderId="60" xfId="2" applyFont="1" applyFill="1" applyBorder="1" applyAlignment="1">
      <alignment horizontal="left" indent="1"/>
    </xf>
    <xf numFmtId="3" fontId="61" fillId="0" borderId="36" xfId="2" applyNumberFormat="1" applyFont="1" applyFill="1" applyBorder="1" applyAlignment="1">
      <alignment horizontal="right" indent="1"/>
    </xf>
    <xf numFmtId="3" fontId="61" fillId="0" borderId="35" xfId="2" applyNumberFormat="1" applyFont="1" applyFill="1" applyBorder="1" applyAlignment="1">
      <alignment horizontal="right" indent="1"/>
    </xf>
    <xf numFmtId="0" fontId="51" fillId="3" borderId="5" xfId="2" applyFont="1" applyFill="1" applyBorder="1" applyAlignment="1">
      <alignment horizontal="left" indent="1"/>
    </xf>
    <xf numFmtId="3" fontId="51" fillId="0" borderId="61" xfId="2" applyNumberFormat="1" applyFont="1" applyFill="1" applyBorder="1" applyAlignment="1">
      <alignment horizontal="right" indent="1"/>
    </xf>
    <xf numFmtId="3" fontId="51" fillId="0" borderId="12" xfId="2" applyNumberFormat="1" applyFont="1" applyFill="1" applyBorder="1" applyAlignment="1">
      <alignment horizontal="right" indent="1"/>
    </xf>
    <xf numFmtId="3" fontId="51" fillId="0" borderId="50" xfId="2" applyNumberFormat="1" applyFont="1" applyFill="1" applyBorder="1" applyAlignment="1">
      <alignment horizontal="right" indent="1"/>
    </xf>
    <xf numFmtId="3" fontId="51" fillId="0" borderId="6" xfId="2" applyNumberFormat="1" applyFont="1" applyFill="1" applyBorder="1" applyAlignment="1">
      <alignment horizontal="right" indent="1"/>
    </xf>
    <xf numFmtId="0" fontId="61" fillId="0" borderId="0" xfId="2" applyFont="1"/>
    <xf numFmtId="0" fontId="51" fillId="3" borderId="15" xfId="12" applyFont="1" applyFill="1" applyBorder="1" applyAlignment="1">
      <alignment horizontal="left" indent="1"/>
    </xf>
    <xf numFmtId="3" fontId="61" fillId="0" borderId="44" xfId="12" applyNumberFormat="1" applyFont="1" applyFill="1" applyBorder="1" applyAlignment="1">
      <alignment horizontal="right" indent="1"/>
    </xf>
    <xf numFmtId="3" fontId="61" fillId="0" borderId="43" xfId="12" applyNumberFormat="1" applyFont="1" applyFill="1" applyBorder="1" applyAlignment="1">
      <alignment horizontal="right" indent="1"/>
    </xf>
    <xf numFmtId="3" fontId="61" fillId="0" borderId="45" xfId="12" applyNumberFormat="1" applyFont="1" applyFill="1" applyBorder="1" applyAlignment="1">
      <alignment horizontal="right" indent="1"/>
    </xf>
    <xf numFmtId="3" fontId="61" fillId="0" borderId="55" xfId="12" applyNumberFormat="1" applyFont="1" applyFill="1" applyBorder="1" applyAlignment="1">
      <alignment horizontal="right" indent="1"/>
    </xf>
    <xf numFmtId="3" fontId="61" fillId="0" borderId="42" xfId="12" applyNumberFormat="1" applyFont="1" applyFill="1" applyBorder="1" applyAlignment="1">
      <alignment horizontal="right" indent="1"/>
    </xf>
    <xf numFmtId="0" fontId="51" fillId="3" borderId="60" xfId="12" applyFont="1" applyFill="1" applyBorder="1" applyAlignment="1">
      <alignment horizontal="left" indent="1"/>
    </xf>
    <xf numFmtId="3" fontId="61" fillId="0" borderId="47" xfId="12" applyNumberFormat="1" applyFont="1" applyFill="1" applyBorder="1" applyAlignment="1">
      <alignment horizontal="right" indent="1"/>
    </xf>
    <xf numFmtId="3" fontId="61" fillId="0" borderId="36" xfId="12" applyNumberFormat="1" applyFont="1" applyFill="1" applyBorder="1" applyAlignment="1">
      <alignment horizontal="right" indent="1"/>
    </xf>
    <xf numFmtId="3" fontId="61" fillId="0" borderId="35" xfId="12" applyNumberFormat="1" applyFont="1" applyFill="1" applyBorder="1" applyAlignment="1">
      <alignment horizontal="right" indent="1"/>
    </xf>
    <xf numFmtId="3" fontId="61" fillId="0" borderId="56" xfId="12" applyNumberFormat="1" applyFont="1" applyFill="1" applyBorder="1" applyAlignment="1">
      <alignment horizontal="right" indent="1"/>
    </xf>
    <xf numFmtId="3" fontId="61" fillId="0" borderId="46" xfId="12" applyNumberFormat="1" applyFont="1" applyFill="1" applyBorder="1" applyAlignment="1">
      <alignment horizontal="right" indent="1"/>
    </xf>
    <xf numFmtId="0" fontId="62" fillId="0" borderId="0" xfId="12" applyFont="1"/>
    <xf numFmtId="3" fontId="61" fillId="0" borderId="0" xfId="12" applyNumberFormat="1" applyFont="1"/>
    <xf numFmtId="0" fontId="64" fillId="0" borderId="0" xfId="12" applyFont="1"/>
    <xf numFmtId="0" fontId="65" fillId="0" borderId="0" xfId="0" applyFont="1"/>
    <xf numFmtId="0" fontId="65" fillId="0" borderId="0" xfId="0" applyFont="1" applyFill="1" applyBorder="1"/>
    <xf numFmtId="3" fontId="65" fillId="0" borderId="0" xfId="0" applyNumberFormat="1" applyFont="1" applyFill="1" applyBorder="1"/>
    <xf numFmtId="0" fontId="51" fillId="3" borderId="5" xfId="12" applyFont="1" applyFill="1" applyBorder="1" applyAlignment="1">
      <alignment horizontal="left" indent="1"/>
    </xf>
    <xf numFmtId="3" fontId="51" fillId="0" borderId="50" xfId="12" applyNumberFormat="1" applyFont="1" applyFill="1" applyBorder="1" applyAlignment="1">
      <alignment horizontal="right" indent="1"/>
    </xf>
    <xf numFmtId="3" fontId="51" fillId="0" borderId="12" xfId="12" applyNumberFormat="1" applyFont="1" applyFill="1" applyBorder="1" applyAlignment="1">
      <alignment horizontal="right" indent="1"/>
    </xf>
    <xf numFmtId="3" fontId="51" fillId="0" borderId="6" xfId="12" applyNumberFormat="1" applyFont="1" applyFill="1" applyBorder="1" applyAlignment="1">
      <alignment horizontal="right" indent="1"/>
    </xf>
    <xf numFmtId="3" fontId="51" fillId="0" borderId="62" xfId="12" applyNumberFormat="1" applyFont="1" applyFill="1" applyBorder="1" applyAlignment="1">
      <alignment horizontal="right" indent="1"/>
    </xf>
    <xf numFmtId="3" fontId="51" fillId="0" borderId="61" xfId="12" applyNumberFormat="1" applyFont="1" applyFill="1" applyBorder="1" applyAlignment="1">
      <alignment horizontal="right" indent="1"/>
    </xf>
    <xf numFmtId="0" fontId="51" fillId="3" borderId="73" xfId="12" applyFont="1" applyFill="1" applyBorder="1" applyAlignment="1">
      <alignment horizontal="left" indent="1"/>
    </xf>
    <xf numFmtId="3" fontId="61" fillId="0" borderId="74" xfId="12" applyNumberFormat="1" applyFont="1" applyFill="1" applyBorder="1" applyAlignment="1">
      <alignment horizontal="right" indent="1"/>
    </xf>
    <xf numFmtId="3" fontId="61" fillId="0" borderId="75" xfId="12" applyNumberFormat="1" applyFont="1" applyFill="1" applyBorder="1" applyAlignment="1">
      <alignment horizontal="right" indent="1"/>
    </xf>
    <xf numFmtId="3" fontId="61" fillId="0" borderId="76" xfId="12" applyNumberFormat="1" applyFont="1" applyFill="1" applyBorder="1" applyAlignment="1">
      <alignment horizontal="right" indent="1"/>
    </xf>
    <xf numFmtId="3" fontId="61" fillId="0" borderId="77" xfId="12" applyNumberFormat="1" applyFont="1" applyFill="1" applyBorder="1" applyAlignment="1">
      <alignment horizontal="right" indent="1"/>
    </xf>
    <xf numFmtId="3" fontId="61" fillId="0" borderId="78" xfId="12" applyNumberFormat="1" applyFont="1" applyFill="1" applyBorder="1" applyAlignment="1">
      <alignment horizontal="right" indent="1"/>
    </xf>
    <xf numFmtId="0" fontId="51" fillId="3" borderId="73" xfId="2" applyFont="1" applyFill="1" applyBorder="1" applyAlignment="1">
      <alignment horizontal="left" indent="1"/>
    </xf>
    <xf numFmtId="3" fontId="61" fillId="0" borderId="78" xfId="2" applyNumberFormat="1" applyFont="1" applyFill="1" applyBorder="1" applyAlignment="1">
      <alignment horizontal="right" indent="1"/>
    </xf>
    <xf numFmtId="3" fontId="61" fillId="0" borderId="75" xfId="2" applyNumberFormat="1" applyFont="1" applyFill="1" applyBorder="1" applyAlignment="1">
      <alignment horizontal="right" indent="1"/>
    </xf>
    <xf numFmtId="3" fontId="61" fillId="0" borderId="74" xfId="2" applyNumberFormat="1" applyFont="1" applyFill="1" applyBorder="1" applyAlignment="1">
      <alignment horizontal="right" indent="1"/>
    </xf>
    <xf numFmtId="3" fontId="61" fillId="0" borderId="76" xfId="2" applyNumberFormat="1" applyFont="1" applyFill="1" applyBorder="1" applyAlignment="1">
      <alignment horizontal="right" indent="1"/>
    </xf>
    <xf numFmtId="0" fontId="47" fillId="0" borderId="0" xfId="2" applyFont="1"/>
    <xf numFmtId="0" fontId="47" fillId="0" borderId="0" xfId="2" applyFont="1" applyBorder="1" applyAlignment="1">
      <alignment horizontal="left"/>
    </xf>
    <xf numFmtId="0" fontId="29" fillId="3" borderId="1" xfId="0" applyFont="1" applyFill="1" applyBorder="1" applyAlignment="1">
      <alignment horizontal="left" wrapText="1" indent="1"/>
    </xf>
    <xf numFmtId="0" fontId="31" fillId="3" borderId="10" xfId="0" applyFont="1" applyFill="1" applyBorder="1" applyAlignment="1">
      <alignment horizontal="left" wrapText="1" indent="1"/>
    </xf>
    <xf numFmtId="3" fontId="53" fillId="0" borderId="8" xfId="0" applyNumberFormat="1" applyFont="1" applyBorder="1" applyAlignment="1">
      <alignment horizontal="right" wrapText="1" indent="1"/>
    </xf>
    <xf numFmtId="3" fontId="54" fillId="0" borderId="1" xfId="0" applyNumberFormat="1" applyFont="1" applyBorder="1" applyAlignment="1">
      <alignment horizontal="right" wrapText="1" indent="1"/>
    </xf>
    <xf numFmtId="0" fontId="29" fillId="3" borderId="1" xfId="11" applyNumberFormat="1" applyFont="1" applyFill="1" applyBorder="1" applyAlignment="1">
      <alignment horizontal="left" indent="1"/>
    </xf>
    <xf numFmtId="0" fontId="29" fillId="3" borderId="40" xfId="14" applyFont="1" applyFill="1" applyBorder="1" applyAlignment="1">
      <alignment horizontal="center" vertical="center"/>
    </xf>
    <xf numFmtId="0" fontId="29" fillId="3" borderId="12" xfId="14" applyFont="1" applyFill="1" applyBorder="1" applyAlignment="1">
      <alignment horizontal="center" vertical="center"/>
    </xf>
    <xf numFmtId="0" fontId="29" fillId="3" borderId="7" xfId="15" applyFont="1" applyFill="1" applyBorder="1" applyAlignment="1">
      <alignment horizontal="left" indent="1"/>
    </xf>
    <xf numFmtId="0" fontId="29" fillId="3" borderId="8" xfId="15" applyFont="1" applyFill="1" applyBorder="1" applyAlignment="1">
      <alignment horizontal="left" indent="1"/>
    </xf>
    <xf numFmtId="0" fontId="29" fillId="3" borderId="5" xfId="15" applyFont="1" applyFill="1" applyBorder="1" applyAlignment="1">
      <alignment horizontal="left" indent="1"/>
    </xf>
    <xf numFmtId="3" fontId="30" fillId="0" borderId="18" xfId="14" applyNumberFormat="1" applyFont="1" applyFill="1" applyBorder="1" applyAlignment="1">
      <alignment horizontal="right" indent="1"/>
    </xf>
    <xf numFmtId="3" fontId="30" fillId="0" borderId="13" xfId="14" applyNumberFormat="1" applyFont="1" applyFill="1" applyBorder="1" applyAlignment="1">
      <alignment horizontal="right" indent="1"/>
    </xf>
    <xf numFmtId="3" fontId="30" fillId="0" borderId="12" xfId="14" applyNumberFormat="1" applyFont="1" applyFill="1" applyBorder="1" applyAlignment="1">
      <alignment horizontal="right" indent="1"/>
    </xf>
    <xf numFmtId="3" fontId="29" fillId="0" borderId="12" xfId="14" applyNumberFormat="1" applyFont="1" applyFill="1" applyBorder="1" applyAlignment="1">
      <alignment horizontal="right" indent="1"/>
    </xf>
    <xf numFmtId="0" fontId="41" fillId="3" borderId="2" xfId="0" applyFont="1" applyFill="1" applyBorder="1" applyAlignment="1">
      <alignment horizontal="center" vertical="center"/>
    </xf>
    <xf numFmtId="0" fontId="41" fillId="3" borderId="3" xfId="0" applyFont="1" applyFill="1" applyBorder="1" applyAlignment="1">
      <alignment horizontal="center" vertical="center"/>
    </xf>
    <xf numFmtId="0" fontId="41" fillId="3" borderId="4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left" vertical="center" indent="1"/>
    </xf>
    <xf numFmtId="165" fontId="71" fillId="0" borderId="11" xfId="0" applyNumberFormat="1" applyFont="1" applyBorder="1" applyAlignment="1">
      <alignment horizontal="right" indent="1"/>
    </xf>
    <xf numFmtId="165" fontId="71" fillId="0" borderId="14" xfId="0" applyNumberFormat="1" applyFont="1" applyBorder="1" applyAlignment="1">
      <alignment horizontal="right" indent="1"/>
    </xf>
    <xf numFmtId="165" fontId="71" fillId="0" borderId="18" xfId="0" applyNumberFormat="1" applyFont="1" applyBorder="1" applyAlignment="1">
      <alignment horizontal="right" indent="1"/>
    </xf>
    <xf numFmtId="165" fontId="71" fillId="0" borderId="7" xfId="0" applyNumberFormat="1" applyFont="1" applyBorder="1" applyAlignment="1">
      <alignment horizontal="right" indent="1"/>
    </xf>
    <xf numFmtId="165" fontId="71" fillId="0" borderId="10" xfId="0" applyNumberFormat="1" applyFont="1" applyBorder="1" applyAlignment="1">
      <alignment horizontal="right" indent="1"/>
    </xf>
    <xf numFmtId="165" fontId="71" fillId="0" borderId="0" xfId="0" applyNumberFormat="1" applyFont="1" applyBorder="1" applyAlignment="1">
      <alignment horizontal="right" indent="1"/>
    </xf>
    <xf numFmtId="165" fontId="71" fillId="0" borderId="13" xfId="0" applyNumberFormat="1" applyFont="1" applyBorder="1" applyAlignment="1">
      <alignment horizontal="right" indent="1"/>
    </xf>
    <xf numFmtId="165" fontId="71" fillId="0" borderId="8" xfId="0" applyNumberFormat="1" applyFont="1" applyBorder="1" applyAlignment="1">
      <alignment horizontal="right" indent="1"/>
    </xf>
    <xf numFmtId="165" fontId="71" fillId="0" borderId="8" xfId="0" applyNumberFormat="1" applyFont="1" applyFill="1" applyBorder="1" applyAlignment="1">
      <alignment horizontal="right" indent="1"/>
    </xf>
    <xf numFmtId="0" fontId="28" fillId="3" borderId="15" xfId="0" applyFont="1" applyFill="1" applyBorder="1" applyAlignment="1">
      <alignment horizontal="left" vertical="center" indent="1"/>
    </xf>
    <xf numFmtId="165" fontId="71" fillId="0" borderId="16" xfId="0" applyNumberFormat="1" applyFont="1" applyBorder="1" applyAlignment="1">
      <alignment horizontal="right" indent="1"/>
    </xf>
    <xf numFmtId="165" fontId="71" fillId="0" borderId="17" xfId="0" applyNumberFormat="1" applyFont="1" applyBorder="1" applyAlignment="1">
      <alignment horizontal="right" indent="1"/>
    </xf>
    <xf numFmtId="165" fontId="71" fillId="0" borderId="32" xfId="0" applyNumberFormat="1" applyFont="1" applyBorder="1" applyAlignment="1">
      <alignment horizontal="right" indent="1"/>
    </xf>
    <xf numFmtId="165" fontId="71" fillId="0" borderId="15" xfId="0" applyNumberFormat="1" applyFont="1" applyFill="1" applyBorder="1" applyAlignment="1">
      <alignment horizontal="right" indent="1"/>
    </xf>
    <xf numFmtId="0" fontId="28" fillId="3" borderId="5" xfId="0" applyFont="1" applyFill="1" applyBorder="1" applyAlignment="1">
      <alignment horizontal="left" vertical="center" indent="1"/>
    </xf>
    <xf numFmtId="165" fontId="71" fillId="0" borderId="9" xfId="0" applyNumberFormat="1" applyFont="1" applyBorder="1" applyAlignment="1">
      <alignment horizontal="right" indent="1"/>
    </xf>
    <xf numFmtId="165" fontId="71" fillId="0" borderId="6" xfId="0" applyNumberFormat="1" applyFont="1" applyBorder="1" applyAlignment="1">
      <alignment horizontal="right" indent="1"/>
    </xf>
    <xf numFmtId="165" fontId="71" fillId="0" borderId="12" xfId="0" applyNumberFormat="1" applyFont="1" applyBorder="1" applyAlignment="1">
      <alignment horizontal="right" indent="1"/>
    </xf>
    <xf numFmtId="165" fontId="71" fillId="0" borderId="5" xfId="0" applyNumberFormat="1" applyFont="1" applyFill="1" applyBorder="1" applyAlignment="1">
      <alignment horizontal="right" indent="1"/>
    </xf>
    <xf numFmtId="0" fontId="71" fillId="0" borderId="0" xfId="0" applyFont="1"/>
    <xf numFmtId="0" fontId="72" fillId="0" borderId="0" xfId="0" applyFont="1"/>
    <xf numFmtId="0" fontId="28" fillId="3" borderId="72" xfId="0" applyNumberFormat="1" applyFont="1" applyFill="1" applyBorder="1" applyAlignment="1"/>
    <xf numFmtId="0" fontId="28" fillId="3" borderId="72" xfId="0" applyNumberFormat="1" applyFont="1" applyFill="1" applyBorder="1" applyAlignment="1">
      <alignment horizontal="center" vertical="center"/>
    </xf>
    <xf numFmtId="0" fontId="28" fillId="3" borderId="80" xfId="0" applyNumberFormat="1" applyFont="1" applyFill="1" applyBorder="1" applyAlignment="1">
      <alignment horizontal="center" vertical="center"/>
    </xf>
    <xf numFmtId="0" fontId="28" fillId="3" borderId="79" xfId="0" applyNumberFormat="1" applyFont="1" applyFill="1" applyBorder="1" applyAlignment="1">
      <alignment horizontal="center" vertical="center"/>
    </xf>
    <xf numFmtId="0" fontId="28" fillId="3" borderId="72" xfId="0" applyNumberFormat="1" applyFont="1" applyFill="1" applyBorder="1" applyAlignment="1">
      <alignment horizontal="left" indent="1"/>
    </xf>
    <xf numFmtId="165" fontId="41" fillId="0" borderId="72" xfId="0" applyNumberFormat="1" applyFont="1" applyFill="1" applyBorder="1" applyAlignment="1">
      <alignment horizontal="right" indent="1"/>
    </xf>
    <xf numFmtId="165" fontId="41" fillId="0" borderId="80" xfId="0" applyNumberFormat="1" applyFont="1" applyFill="1" applyBorder="1" applyAlignment="1">
      <alignment horizontal="right" indent="1"/>
    </xf>
    <xf numFmtId="0" fontId="41" fillId="0" borderId="79" xfId="0" applyNumberFormat="1" applyFont="1" applyFill="1" applyBorder="1" applyAlignment="1">
      <alignment horizontal="right" indent="1"/>
    </xf>
    <xf numFmtId="165" fontId="41" fillId="0" borderId="79" xfId="0" applyNumberFormat="1" applyFont="1" applyFill="1" applyBorder="1" applyAlignment="1">
      <alignment horizontal="right" indent="1"/>
    </xf>
    <xf numFmtId="0" fontId="28" fillId="5" borderId="72" xfId="0" applyNumberFormat="1" applyFont="1" applyFill="1" applyBorder="1" applyAlignment="1">
      <alignment horizontal="left" indent="1"/>
    </xf>
    <xf numFmtId="0" fontId="75" fillId="3" borderId="2" xfId="0" applyFont="1" applyFill="1" applyBorder="1" applyAlignment="1">
      <alignment horizontal="center" vertical="center"/>
    </xf>
    <xf numFmtId="0" fontId="75" fillId="3" borderId="3" xfId="0" applyFont="1" applyFill="1" applyBorder="1" applyAlignment="1">
      <alignment horizontal="center" vertical="center"/>
    </xf>
    <xf numFmtId="0" fontId="75" fillId="3" borderId="4" xfId="0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center" vertical="center"/>
    </xf>
    <xf numFmtId="0" fontId="36" fillId="3" borderId="4" xfId="0" applyFont="1" applyFill="1" applyBorder="1" applyAlignment="1">
      <alignment horizontal="center" vertical="center"/>
    </xf>
    <xf numFmtId="0" fontId="55" fillId="3" borderId="1" xfId="0" applyFont="1" applyFill="1" applyBorder="1" applyAlignment="1">
      <alignment horizontal="center" vertical="center"/>
    </xf>
    <xf numFmtId="0" fontId="55" fillId="3" borderId="10" xfId="0" applyFont="1" applyFill="1" applyBorder="1" applyAlignment="1">
      <alignment horizontal="left" indent="1"/>
    </xf>
    <xf numFmtId="164" fontId="75" fillId="0" borderId="11" xfId="0" applyNumberFormat="1" applyFont="1" applyFill="1" applyBorder="1" applyAlignment="1">
      <alignment horizontal="right" indent="1"/>
    </xf>
    <xf numFmtId="164" fontId="75" fillId="0" borderId="0" xfId="0" applyNumberFormat="1" applyFont="1" applyFill="1" applyBorder="1" applyAlignment="1">
      <alignment horizontal="right" indent="1"/>
    </xf>
    <xf numFmtId="164" fontId="75" fillId="0" borderId="10" xfId="0" applyNumberFormat="1" applyFont="1" applyFill="1" applyBorder="1" applyAlignment="1">
      <alignment horizontal="right" indent="1"/>
    </xf>
    <xf numFmtId="164" fontId="75" fillId="0" borderId="13" xfId="0" applyNumberFormat="1" applyFont="1" applyFill="1" applyBorder="1" applyAlignment="1">
      <alignment horizontal="right" indent="1"/>
    </xf>
    <xf numFmtId="164" fontId="36" fillId="0" borderId="8" xfId="0" applyNumberFormat="1" applyFont="1" applyFill="1" applyBorder="1" applyAlignment="1">
      <alignment horizontal="right" indent="1"/>
    </xf>
    <xf numFmtId="165" fontId="36" fillId="0" borderId="8" xfId="0" applyNumberFormat="1" applyFont="1" applyFill="1" applyBorder="1" applyAlignment="1">
      <alignment horizontal="right" indent="1"/>
    </xf>
    <xf numFmtId="164" fontId="55" fillId="0" borderId="8" xfId="0" applyNumberFormat="1" applyFont="1" applyBorder="1" applyAlignment="1">
      <alignment horizontal="right" indent="1"/>
    </xf>
    <xf numFmtId="1" fontId="36" fillId="3" borderId="10" xfId="0" applyNumberFormat="1" applyFont="1" applyFill="1" applyBorder="1" applyAlignment="1">
      <alignment horizontal="left" indent="1"/>
    </xf>
    <xf numFmtId="164" fontId="75" fillId="0" borderId="10" xfId="0" applyNumberFormat="1" applyFont="1" applyBorder="1" applyAlignment="1">
      <alignment horizontal="right" indent="1"/>
    </xf>
    <xf numFmtId="164" fontId="75" fillId="0" borderId="0" xfId="0" applyNumberFormat="1" applyFont="1" applyBorder="1" applyAlignment="1">
      <alignment horizontal="right" indent="1"/>
    </xf>
    <xf numFmtId="164" fontId="75" fillId="0" borderId="13" xfId="0" applyNumberFormat="1" applyFont="1" applyBorder="1" applyAlignment="1">
      <alignment horizontal="right" indent="1"/>
    </xf>
    <xf numFmtId="165" fontId="55" fillId="0" borderId="8" xfId="0" applyNumberFormat="1" applyFont="1" applyBorder="1" applyAlignment="1">
      <alignment horizontal="right" indent="1"/>
    </xf>
    <xf numFmtId="1" fontId="36" fillId="3" borderId="9" xfId="0" applyNumberFormat="1" applyFont="1" applyFill="1" applyBorder="1" applyAlignment="1">
      <alignment horizontal="left" indent="1"/>
    </xf>
    <xf numFmtId="164" fontId="75" fillId="0" borderId="9" xfId="0" applyNumberFormat="1" applyFont="1" applyBorder="1" applyAlignment="1">
      <alignment horizontal="right" indent="1"/>
    </xf>
    <xf numFmtId="164" fontId="75" fillId="0" borderId="6" xfId="0" applyNumberFormat="1" applyFont="1" applyBorder="1" applyAlignment="1">
      <alignment horizontal="right" indent="1"/>
    </xf>
    <xf numFmtId="164" fontId="75" fillId="0" borderId="12" xfId="0" applyNumberFormat="1" applyFont="1" applyBorder="1" applyAlignment="1">
      <alignment horizontal="right" indent="1"/>
    </xf>
    <xf numFmtId="164" fontId="36" fillId="0" borderId="5" xfId="0" applyNumberFormat="1" applyFont="1" applyFill="1" applyBorder="1" applyAlignment="1">
      <alignment horizontal="right" indent="1"/>
    </xf>
    <xf numFmtId="164" fontId="36" fillId="0" borderId="9" xfId="0" applyNumberFormat="1" applyFont="1" applyBorder="1" applyAlignment="1">
      <alignment horizontal="right" indent="1"/>
    </xf>
    <xf numFmtId="164" fontId="36" fillId="0" borderId="6" xfId="0" applyNumberFormat="1" applyFont="1" applyBorder="1" applyAlignment="1">
      <alignment horizontal="right" indent="1"/>
    </xf>
    <xf numFmtId="164" fontId="36" fillId="0" borderId="3" xfId="0" applyNumberFormat="1" applyFont="1" applyBorder="1" applyAlignment="1">
      <alignment horizontal="right" indent="1"/>
    </xf>
    <xf numFmtId="164" fontId="36" fillId="0" borderId="12" xfId="0" applyNumberFormat="1" applyFont="1" applyBorder="1" applyAlignment="1">
      <alignment horizontal="right" indent="1"/>
    </xf>
    <xf numFmtId="165" fontId="36" fillId="0" borderId="1" xfId="0" applyNumberFormat="1" applyFont="1" applyFill="1" applyBorder="1" applyAlignment="1">
      <alignment horizontal="right" indent="1"/>
    </xf>
    <xf numFmtId="165" fontId="55" fillId="0" borderId="1" xfId="0" applyNumberFormat="1" applyFont="1" applyBorder="1" applyAlignment="1">
      <alignment horizontal="right" indent="1"/>
    </xf>
    <xf numFmtId="0" fontId="76" fillId="0" borderId="0" xfId="0" applyFont="1"/>
    <xf numFmtId="0" fontId="78" fillId="0" borderId="0" xfId="0" applyFont="1"/>
    <xf numFmtId="164" fontId="78" fillId="0" borderId="0" xfId="0" applyNumberFormat="1" applyFont="1"/>
    <xf numFmtId="164" fontId="36" fillId="0" borderId="8" xfId="0" applyNumberFormat="1" applyFont="1" applyBorder="1" applyAlignment="1">
      <alignment horizontal="right" indent="1"/>
    </xf>
    <xf numFmtId="164" fontId="36" fillId="0" borderId="5" xfId="0" applyNumberFormat="1" applyFont="1" applyBorder="1" applyAlignment="1">
      <alignment horizontal="right" indent="1"/>
    </xf>
    <xf numFmtId="0" fontId="36" fillId="0" borderId="1" xfId="0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center" vertical="center"/>
    </xf>
    <xf numFmtId="164" fontId="55" fillId="0" borderId="8" xfId="0" applyNumberFormat="1" applyFont="1" applyFill="1" applyBorder="1" applyAlignment="1">
      <alignment horizontal="right" indent="1"/>
    </xf>
    <xf numFmtId="165" fontId="55" fillId="0" borderId="8" xfId="0" applyNumberFormat="1" applyFont="1" applyFill="1" applyBorder="1" applyAlignment="1">
      <alignment horizontal="right" indent="1"/>
    </xf>
    <xf numFmtId="165" fontId="55" fillId="0" borderId="1" xfId="0" applyNumberFormat="1" applyFont="1" applyFill="1" applyBorder="1" applyAlignment="1">
      <alignment horizontal="right" indent="1"/>
    </xf>
    <xf numFmtId="0" fontId="30" fillId="0" borderId="0" xfId="12" applyFont="1" applyFill="1" applyBorder="1" applyAlignment="1">
      <alignment horizontal="center"/>
    </xf>
    <xf numFmtId="0" fontId="51" fillId="0" borderId="0" xfId="2" applyFont="1" applyAlignment="1">
      <alignment horizontal="center" vertical="center"/>
    </xf>
    <xf numFmtId="165" fontId="41" fillId="5" borderId="72" xfId="0" applyNumberFormat="1" applyFont="1" applyFill="1" applyBorder="1" applyAlignment="1">
      <alignment horizontal="right" indent="1"/>
    </xf>
    <xf numFmtId="165" fontId="41" fillId="5" borderId="80" xfId="0" applyNumberFormat="1" applyFont="1" applyFill="1" applyBorder="1" applyAlignment="1">
      <alignment horizontal="right" indent="1"/>
    </xf>
    <xf numFmtId="165" fontId="41" fillId="5" borderId="79" xfId="0" applyNumberFormat="1" applyFont="1" applyFill="1" applyBorder="1" applyAlignment="1">
      <alignment horizontal="right" indent="1"/>
    </xf>
    <xf numFmtId="165" fontId="28" fillId="5" borderId="72" xfId="0" applyNumberFormat="1" applyFont="1" applyFill="1" applyBorder="1" applyAlignment="1">
      <alignment horizontal="right" indent="1"/>
    </xf>
    <xf numFmtId="165" fontId="28" fillId="5" borderId="80" xfId="0" applyNumberFormat="1" applyFont="1" applyFill="1" applyBorder="1" applyAlignment="1">
      <alignment horizontal="right" indent="1"/>
    </xf>
    <xf numFmtId="165" fontId="28" fillId="5" borderId="79" xfId="0" applyNumberFormat="1" applyFont="1" applyFill="1" applyBorder="1" applyAlignment="1">
      <alignment horizontal="right" indent="1"/>
    </xf>
    <xf numFmtId="0" fontId="49" fillId="0" borderId="30" xfId="2" applyFont="1" applyFill="1" applyBorder="1" applyAlignment="1">
      <alignment horizontal="right" indent="1"/>
    </xf>
    <xf numFmtId="3" fontId="49" fillId="0" borderId="30" xfId="2" applyNumberFormat="1" applyFont="1" applyFill="1" applyBorder="1" applyAlignment="1">
      <alignment horizontal="right" indent="1"/>
    </xf>
    <xf numFmtId="0" fontId="49" fillId="0" borderId="24" xfId="2" applyFont="1" applyFill="1" applyBorder="1" applyAlignment="1">
      <alignment horizontal="right" indent="1"/>
    </xf>
    <xf numFmtId="0" fontId="9" fillId="6" borderId="7" xfId="0" applyFont="1" applyFill="1" applyBorder="1"/>
    <xf numFmtId="49" fontId="9" fillId="6" borderId="1" xfId="0" applyNumberFormat="1" applyFont="1" applyFill="1" applyBorder="1" applyAlignment="1">
      <alignment horizontal="center"/>
    </xf>
    <xf numFmtId="49" fontId="9" fillId="6" borderId="14" xfId="0" applyNumberFormat="1" applyFont="1" applyFill="1" applyBorder="1" applyAlignment="1">
      <alignment horizontal="center"/>
    </xf>
    <xf numFmtId="49" fontId="9" fillId="6" borderId="7" xfId="0" applyNumberFormat="1" applyFont="1" applyFill="1" applyBorder="1" applyAlignment="1">
      <alignment horizontal="center"/>
    </xf>
    <xf numFmtId="49" fontId="9" fillId="6" borderId="11" xfId="0" applyNumberFormat="1" applyFont="1" applyFill="1" applyBorder="1" applyAlignment="1">
      <alignment horizontal="center"/>
    </xf>
    <xf numFmtId="0" fontId="9" fillId="0" borderId="7" xfId="0" applyFont="1" applyBorder="1"/>
    <xf numFmtId="0" fontId="9" fillId="0" borderId="18" xfId="0" applyFont="1" applyBorder="1"/>
    <xf numFmtId="0" fontId="0" fillId="0" borderId="18" xfId="0" applyBorder="1"/>
    <xf numFmtId="0" fontId="0" fillId="0" borderId="14" xfId="0" applyBorder="1"/>
    <xf numFmtId="0" fontId="0" fillId="0" borderId="7" xfId="0" applyBorder="1"/>
    <xf numFmtId="0" fontId="2" fillId="0" borderId="8" xfId="0" applyFont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169" fontId="0" fillId="0" borderId="0" xfId="0" applyNumberFormat="1" applyBorder="1" applyAlignment="1"/>
    <xf numFmtId="169" fontId="0" fillId="0" borderId="8" xfId="0" applyNumberFormat="1" applyBorder="1" applyAlignment="1"/>
    <xf numFmtId="0" fontId="9" fillId="0" borderId="10" xfId="0" applyFont="1" applyBorder="1"/>
    <xf numFmtId="0" fontId="9" fillId="0" borderId="10" xfId="0" applyFont="1" applyBorder="1" applyAlignment="1">
      <alignment wrapText="1"/>
    </xf>
    <xf numFmtId="0" fontId="0" fillId="0" borderId="7" xfId="0" applyBorder="1" applyAlignment="1">
      <alignment wrapText="1"/>
    </xf>
    <xf numFmtId="0" fontId="9" fillId="0" borderId="10" xfId="0" applyFont="1" applyFill="1" applyBorder="1" applyAlignment="1">
      <alignment horizontal="center" wrapText="1"/>
    </xf>
    <xf numFmtId="0" fontId="0" fillId="0" borderId="8" xfId="0" applyFill="1" applyBorder="1"/>
    <xf numFmtId="0" fontId="9" fillId="0" borderId="10" xfId="0" applyFont="1" applyFill="1" applyBorder="1" applyAlignment="1">
      <alignment horizontal="center"/>
    </xf>
    <xf numFmtId="0" fontId="9" fillId="0" borderId="10" xfId="0" applyFont="1" applyFill="1" applyBorder="1"/>
    <xf numFmtId="0" fontId="26" fillId="0" borderId="8" xfId="0" applyFont="1" applyFill="1" applyBorder="1"/>
    <xf numFmtId="0" fontId="9" fillId="0" borderId="10" xfId="0" applyFont="1" applyFill="1" applyBorder="1" applyAlignment="1">
      <alignment wrapText="1"/>
    </xf>
    <xf numFmtId="0" fontId="9" fillId="0" borderId="8" xfId="0" applyFont="1" applyFill="1" applyBorder="1"/>
    <xf numFmtId="0" fontId="0" fillId="0" borderId="8" xfId="0" applyBorder="1" applyAlignment="1">
      <alignment vertical="top"/>
    </xf>
    <xf numFmtId="0" fontId="0" fillId="0" borderId="9" xfId="0" applyFill="1" applyBorder="1"/>
    <xf numFmtId="0" fontId="0" fillId="0" borderId="5" xfId="0" applyFill="1" applyBorder="1"/>
    <xf numFmtId="0" fontId="0" fillId="0" borderId="5" xfId="0" applyBorder="1" applyAlignment="1">
      <alignment vertical="top"/>
    </xf>
    <xf numFmtId="0" fontId="9" fillId="0" borderId="1" xfId="0" applyFont="1" applyFill="1" applyBorder="1"/>
    <xf numFmtId="0" fontId="9" fillId="0" borderId="2" xfId="0" applyFont="1" applyFill="1" applyBorder="1"/>
    <xf numFmtId="0" fontId="0" fillId="0" borderId="1" xfId="0" applyBorder="1"/>
    <xf numFmtId="49" fontId="9" fillId="0" borderId="1" xfId="0" applyNumberFormat="1" applyFont="1" applyBorder="1" applyAlignment="1">
      <alignment horizontal="center"/>
    </xf>
    <xf numFmtId="0" fontId="0" fillId="0" borderId="0" xfId="0" applyAlignment="1"/>
    <xf numFmtId="0" fontId="0" fillId="0" borderId="0" xfId="0" applyBorder="1"/>
    <xf numFmtId="49" fontId="9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1" fillId="3" borderId="14" xfId="0" applyFont="1" applyFill="1" applyBorder="1" applyAlignment="1">
      <alignment horizontal="center" vertical="center" wrapText="1"/>
    </xf>
    <xf numFmtId="0" fontId="81" fillId="3" borderId="7" xfId="0" applyFont="1" applyFill="1" applyBorder="1" applyAlignment="1">
      <alignment horizontal="center" vertical="center" wrapText="1"/>
    </xf>
    <xf numFmtId="0" fontId="81" fillId="3" borderId="0" xfId="0" applyFont="1" applyFill="1" applyBorder="1" applyAlignment="1">
      <alignment horizontal="center" vertical="center" wrapText="1"/>
    </xf>
    <xf numFmtId="0" fontId="81" fillId="3" borderId="8" xfId="0" applyFont="1" applyFill="1" applyBorder="1" applyAlignment="1">
      <alignment horizontal="center" vertical="center" wrapText="1"/>
    </xf>
    <xf numFmtId="0" fontId="81" fillId="3" borderId="5" xfId="0" applyFont="1" applyFill="1" applyBorder="1" applyAlignment="1">
      <alignment horizontal="center" vertical="center" wrapText="1"/>
    </xf>
    <xf numFmtId="0" fontId="4" fillId="3" borderId="11" xfId="0" applyFont="1" applyFill="1" applyBorder="1"/>
    <xf numFmtId="0" fontId="4" fillId="0" borderId="7" xfId="0" applyFont="1" applyBorder="1"/>
    <xf numFmtId="0" fontId="82" fillId="0" borderId="14" xfId="0" applyFont="1" applyBorder="1"/>
    <xf numFmtId="0" fontId="82" fillId="0" borderId="7" xfId="0" applyFont="1" applyBorder="1"/>
    <xf numFmtId="0" fontId="82" fillId="0" borderId="18" xfId="0" applyFont="1" applyBorder="1"/>
    <xf numFmtId="0" fontId="82" fillId="0" borderId="13" xfId="0" applyFont="1" applyBorder="1"/>
    <xf numFmtId="165" fontId="83" fillId="0" borderId="7" xfId="0" applyNumberFormat="1" applyFont="1" applyBorder="1" applyAlignment="1">
      <alignment horizontal="center" vertical="center"/>
    </xf>
    <xf numFmtId="0" fontId="4" fillId="3" borderId="10" xfId="0" applyFont="1" applyFill="1" applyBorder="1" applyAlignment="1">
      <alignment vertical="top"/>
    </xf>
    <xf numFmtId="165" fontId="5" fillId="0" borderId="8" xfId="0" quotePrefix="1" applyNumberFormat="1" applyFont="1" applyBorder="1" applyAlignment="1">
      <alignment horizontal="right" indent="2"/>
    </xf>
    <xf numFmtId="165" fontId="82" fillId="0" borderId="0" xfId="0" applyNumberFormat="1" applyFont="1" applyBorder="1" applyAlignment="1">
      <alignment horizontal="right" indent="2"/>
    </xf>
    <xf numFmtId="165" fontId="82" fillId="0" borderId="8" xfId="0" applyNumberFormat="1" applyFont="1" applyBorder="1" applyAlignment="1">
      <alignment horizontal="right" indent="2"/>
    </xf>
    <xf numFmtId="165" fontId="82" fillId="0" borderId="13" xfId="0" applyNumberFormat="1" applyFont="1" applyBorder="1" applyAlignment="1">
      <alignment horizontal="right" indent="2"/>
    </xf>
    <xf numFmtId="165" fontId="83" fillId="0" borderId="8" xfId="0" applyNumberFormat="1" applyFont="1" applyBorder="1" applyAlignment="1">
      <alignment horizontal="center" vertical="center"/>
    </xf>
    <xf numFmtId="0" fontId="4" fillId="3" borderId="9" xfId="0" applyFont="1" applyFill="1" applyBorder="1"/>
    <xf numFmtId="165" fontId="5" fillId="0" borderId="5" xfId="0" quotePrefix="1" applyNumberFormat="1" applyFont="1" applyBorder="1" applyAlignment="1">
      <alignment horizontal="right" indent="2"/>
    </xf>
    <xf numFmtId="165" fontId="82" fillId="0" borderId="6" xfId="0" applyNumberFormat="1" applyFont="1" applyBorder="1" applyAlignment="1">
      <alignment horizontal="right" indent="2"/>
    </xf>
    <xf numFmtId="165" fontId="82" fillId="0" borderId="5" xfId="0" applyNumberFormat="1" applyFont="1" applyBorder="1" applyAlignment="1">
      <alignment horizontal="right" indent="2"/>
    </xf>
    <xf numFmtId="165" fontId="82" fillId="0" borderId="12" xfId="0" applyNumberFormat="1" applyFont="1" applyBorder="1" applyAlignment="1">
      <alignment horizontal="right" indent="2"/>
    </xf>
    <xf numFmtId="165" fontId="83" fillId="0" borderId="5" xfId="0" applyNumberFormat="1" applyFont="1" applyBorder="1" applyAlignment="1">
      <alignment horizontal="center" vertical="center"/>
    </xf>
    <xf numFmtId="165" fontId="6" fillId="0" borderId="0" xfId="0" applyNumberFormat="1" applyFont="1"/>
    <xf numFmtId="0" fontId="4" fillId="3" borderId="8" xfId="0" applyFont="1" applyFill="1" applyBorder="1" applyAlignment="1">
      <alignment horizontal="left"/>
    </xf>
    <xf numFmtId="165" fontId="5" fillId="0" borderId="0" xfId="0" quotePrefix="1" applyNumberFormat="1" applyFont="1" applyBorder="1" applyAlignment="1">
      <alignment horizontal="right" indent="2"/>
    </xf>
    <xf numFmtId="0" fontId="5" fillId="3" borderId="8" xfId="0" applyFont="1" applyFill="1" applyBorder="1"/>
    <xf numFmtId="0" fontId="82" fillId="3" borderId="8" xfId="0" applyFont="1" applyFill="1" applyBorder="1"/>
    <xf numFmtId="0" fontId="4" fillId="3" borderId="7" xfId="0" applyFont="1" applyFill="1" applyBorder="1"/>
    <xf numFmtId="165" fontId="5" fillId="0" borderId="7" xfId="0" quotePrefix="1" applyNumberFormat="1" applyFont="1" applyBorder="1" applyAlignment="1">
      <alignment horizontal="right" indent="2"/>
    </xf>
    <xf numFmtId="165" fontId="82" fillId="0" borderId="7" xfId="0" applyNumberFormat="1" applyFont="1" applyBorder="1" applyAlignment="1">
      <alignment horizontal="right" indent="2"/>
    </xf>
    <xf numFmtId="0" fontId="5" fillId="3" borderId="5" xfId="0" applyFont="1" applyFill="1" applyBorder="1"/>
    <xf numFmtId="0" fontId="5" fillId="3" borderId="5" xfId="0" applyFont="1" applyFill="1" applyBorder="1" applyAlignment="1">
      <alignment horizontal="left"/>
    </xf>
    <xf numFmtId="165" fontId="5" fillId="0" borderId="6" xfId="0" quotePrefix="1" applyNumberFormat="1" applyFont="1" applyBorder="1" applyAlignment="1">
      <alignment horizontal="right" indent="2"/>
    </xf>
    <xf numFmtId="165" fontId="5" fillId="0" borderId="0" xfId="10" applyNumberFormat="1" applyBorder="1" applyAlignment="1">
      <alignment horizontal="right" indent="1"/>
    </xf>
    <xf numFmtId="165" fontId="5" fillId="0" borderId="8" xfId="10" applyNumberFormat="1" applyBorder="1" applyAlignment="1">
      <alignment horizontal="right" indent="1"/>
    </xf>
    <xf numFmtId="165" fontId="5" fillId="0" borderId="8" xfId="10" applyNumberFormat="1" applyFill="1" applyBorder="1" applyAlignment="1">
      <alignment horizontal="right" indent="1"/>
    </xf>
    <xf numFmtId="165" fontId="5" fillId="0" borderId="13" xfId="10" applyNumberFormat="1" applyBorder="1" applyAlignment="1">
      <alignment horizontal="right" indent="1"/>
    </xf>
    <xf numFmtId="165" fontId="4" fillId="0" borderId="3" xfId="10" applyNumberFormat="1" applyFont="1" applyBorder="1" applyAlignment="1">
      <alignment horizontal="right" indent="1"/>
    </xf>
    <xf numFmtId="165" fontId="4" fillId="0" borderId="1" xfId="10" applyNumberFormat="1" applyFont="1" applyBorder="1" applyAlignment="1">
      <alignment horizontal="right" indent="1"/>
    </xf>
    <xf numFmtId="165" fontId="4" fillId="0" borderId="1" xfId="10" applyNumberFormat="1" applyFont="1" applyFill="1" applyBorder="1" applyAlignment="1">
      <alignment horizontal="right" indent="1"/>
    </xf>
    <xf numFmtId="165" fontId="4" fillId="0" borderId="4" xfId="10" applyNumberFormat="1" applyFont="1" applyBorder="1" applyAlignment="1">
      <alignment horizontal="right" indent="1"/>
    </xf>
    <xf numFmtId="3" fontId="5" fillId="0" borderId="8" xfId="11" applyNumberFormat="1" applyFont="1" applyFill="1" applyBorder="1" applyAlignment="1">
      <alignment horizontal="right" indent="1"/>
    </xf>
    <xf numFmtId="3" fontId="5" fillId="0" borderId="0" xfId="11" applyNumberFormat="1" applyFont="1" applyFill="1" applyBorder="1" applyAlignment="1">
      <alignment horizontal="right" indent="1"/>
    </xf>
    <xf numFmtId="3" fontId="5" fillId="0" borderId="7" xfId="11" applyNumberFormat="1" applyFont="1" applyFill="1" applyBorder="1" applyAlignment="1">
      <alignment horizontal="right" indent="1"/>
    </xf>
    <xf numFmtId="3" fontId="4" fillId="0" borderId="1" xfId="11" applyNumberFormat="1" applyFont="1" applyFill="1" applyBorder="1" applyAlignment="1">
      <alignment horizontal="right" indent="1"/>
    </xf>
    <xf numFmtId="3" fontId="4" fillId="0" borderId="3" xfId="11" applyNumberFormat="1" applyFont="1" applyFill="1" applyBorder="1" applyAlignment="1">
      <alignment horizontal="right" indent="1"/>
    </xf>
    <xf numFmtId="3" fontId="5" fillId="0" borderId="13" xfId="11" applyNumberFormat="1" applyFont="1" applyFill="1" applyBorder="1" applyAlignment="1">
      <alignment horizontal="right" indent="1"/>
    </xf>
    <xf numFmtId="3" fontId="26" fillId="0" borderId="10" xfId="11" applyNumberFormat="1" applyFill="1" applyBorder="1" applyAlignment="1">
      <alignment horizontal="right" indent="1"/>
    </xf>
    <xf numFmtId="3" fontId="26" fillId="0" borderId="7" xfId="11" applyNumberFormat="1" applyFill="1" applyBorder="1" applyAlignment="1">
      <alignment horizontal="right" indent="1"/>
    </xf>
    <xf numFmtId="3" fontId="26" fillId="0" borderId="8" xfId="11" applyNumberFormat="1" applyFill="1" applyBorder="1" applyAlignment="1">
      <alignment horizontal="right" indent="1"/>
    </xf>
    <xf numFmtId="3" fontId="9" fillId="0" borderId="2" xfId="11" applyNumberFormat="1" applyFont="1" applyFill="1" applyBorder="1" applyAlignment="1">
      <alignment horizontal="right" indent="1"/>
    </xf>
    <xf numFmtId="3" fontId="9" fillId="0" borderId="1" xfId="11" applyNumberFormat="1" applyFont="1" applyFill="1" applyBorder="1" applyAlignment="1">
      <alignment horizontal="right" indent="1"/>
    </xf>
    <xf numFmtId="3" fontId="5" fillId="0" borderId="5" xfId="11" applyNumberFormat="1" applyFont="1" applyFill="1" applyBorder="1" applyAlignment="1">
      <alignment horizontal="right" indent="1"/>
    </xf>
    <xf numFmtId="3" fontId="4" fillId="0" borderId="4" xfId="11" applyNumberFormat="1" applyFont="1" applyFill="1" applyBorder="1" applyAlignment="1">
      <alignment horizontal="right" indent="1"/>
    </xf>
    <xf numFmtId="168" fontId="82" fillId="0" borderId="8" xfId="0" applyNumberFormat="1" applyFont="1" applyFill="1" applyBorder="1" applyAlignment="1">
      <alignment horizontal="right" indent="1"/>
    </xf>
    <xf numFmtId="3" fontId="82" fillId="0" borderId="13" xfId="0" applyNumberFormat="1" applyFont="1" applyFill="1" applyBorder="1" applyAlignment="1">
      <alignment horizontal="right" indent="1"/>
    </xf>
    <xf numFmtId="3" fontId="84" fillId="0" borderId="1" xfId="0" applyNumberFormat="1" applyFont="1" applyFill="1" applyBorder="1" applyAlignment="1">
      <alignment horizontal="right" indent="1"/>
    </xf>
    <xf numFmtId="3" fontId="84" fillId="0" borderId="4" xfId="0" applyNumberFormat="1" applyFont="1" applyFill="1" applyBorder="1" applyAlignment="1">
      <alignment horizontal="right" indent="1"/>
    </xf>
    <xf numFmtId="49" fontId="84" fillId="3" borderId="1" xfId="0" applyNumberFormat="1" applyFont="1" applyFill="1" applyBorder="1" applyAlignment="1">
      <alignment horizontal="left" indent="1"/>
    </xf>
    <xf numFmtId="0" fontId="86" fillId="3" borderId="1" xfId="0" applyFont="1" applyFill="1" applyBorder="1" applyAlignment="1">
      <alignment horizontal="center" vertical="center" wrapText="1"/>
    </xf>
    <xf numFmtId="0" fontId="87" fillId="3" borderId="8" xfId="0" applyFont="1" applyFill="1" applyBorder="1" applyAlignment="1">
      <alignment horizontal="left" vertical="center" wrapText="1" indent="1"/>
    </xf>
    <xf numFmtId="164" fontId="87" fillId="0" borderId="8" xfId="0" applyNumberFormat="1" applyFont="1" applyBorder="1" applyAlignment="1">
      <alignment horizontal="center" vertical="center" wrapText="1"/>
    </xf>
    <xf numFmtId="0" fontId="86" fillId="3" borderId="1" xfId="0" applyFont="1" applyFill="1" applyBorder="1" applyAlignment="1">
      <alignment horizontal="left" vertical="center" wrapText="1" indent="1"/>
    </xf>
    <xf numFmtId="164" fontId="86" fillId="0" borderId="1" xfId="0" applyNumberFormat="1" applyFont="1" applyBorder="1" applyAlignment="1">
      <alignment horizontal="center" vertical="center" wrapText="1"/>
    </xf>
    <xf numFmtId="0" fontId="86" fillId="3" borderId="2" xfId="0" applyFont="1" applyFill="1" applyBorder="1" applyAlignment="1">
      <alignment horizontal="center" vertical="center" wrapText="1"/>
    </xf>
    <xf numFmtId="3" fontId="0" fillId="0" borderId="0" xfId="0" applyNumberFormat="1"/>
    <xf numFmtId="0" fontId="0" fillId="0" borderId="86" xfId="0" applyBorder="1" applyAlignment="1">
      <alignment horizontal="center"/>
    </xf>
    <xf numFmtId="0" fontId="0" fillId="0" borderId="88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Alignment="1">
      <alignment vertical="center"/>
    </xf>
    <xf numFmtId="0" fontId="55" fillId="0" borderId="0" xfId="0" applyFont="1" applyBorder="1" applyAlignment="1">
      <alignment horizontal="center" vertical="center"/>
    </xf>
    <xf numFmtId="4" fontId="45" fillId="0" borderId="4" xfId="0" applyNumberFormat="1" applyFont="1" applyBorder="1" applyAlignment="1">
      <alignment horizontal="center" vertical="center"/>
    </xf>
    <xf numFmtId="4" fontId="91" fillId="0" borderId="32" xfId="0" applyNumberFormat="1" applyFont="1" applyBorder="1" applyAlignment="1">
      <alignment horizontal="center" vertical="center"/>
    </xf>
    <xf numFmtId="4" fontId="91" fillId="0" borderId="36" xfId="0" applyNumberFormat="1" applyFont="1" applyBorder="1" applyAlignment="1">
      <alignment horizontal="center" vertical="center"/>
    </xf>
    <xf numFmtId="4" fontId="91" fillId="0" borderId="98" xfId="0" applyNumberFormat="1" applyFont="1" applyBorder="1" applyAlignment="1">
      <alignment horizontal="center" vertical="center"/>
    </xf>
    <xf numFmtId="4" fontId="91" fillId="0" borderId="15" xfId="0" applyNumberFormat="1" applyFont="1" applyBorder="1" applyAlignment="1">
      <alignment horizontal="center" vertical="center"/>
    </xf>
    <xf numFmtId="4" fontId="91" fillId="0" borderId="60" xfId="0" applyNumberFormat="1" applyFont="1" applyBorder="1" applyAlignment="1">
      <alignment horizontal="center" vertical="center"/>
    </xf>
    <xf numFmtId="4" fontId="91" fillId="0" borderId="97" xfId="0" applyNumberFormat="1" applyFont="1" applyBorder="1" applyAlignment="1">
      <alignment horizontal="center" vertical="center"/>
    </xf>
    <xf numFmtId="4" fontId="45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60" xfId="0" applyFont="1" applyFill="1" applyBorder="1" applyAlignment="1">
      <alignment vertical="center" wrapText="1"/>
    </xf>
    <xf numFmtId="0" fontId="2" fillId="3" borderId="97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84" fillId="3" borderId="1" xfId="0" applyFont="1" applyFill="1" applyBorder="1" applyAlignment="1">
      <alignment horizontal="center" vertical="center"/>
    </xf>
    <xf numFmtId="0" fontId="84" fillId="3" borderId="1" xfId="0" applyFont="1" applyFill="1" applyBorder="1" applyAlignment="1">
      <alignment horizontal="center" vertical="center" wrapText="1"/>
    </xf>
    <xf numFmtId="49" fontId="82" fillId="3" borderId="10" xfId="0" applyNumberFormat="1" applyFont="1" applyFill="1" applyBorder="1" applyAlignment="1"/>
    <xf numFmtId="0" fontId="9" fillId="0" borderId="8" xfId="0" applyFont="1" applyBorder="1" applyAlignment="1">
      <alignment horizontal="center" vertical="center"/>
    </xf>
    <xf numFmtId="3" fontId="9" fillId="7" borderId="7" xfId="0" applyNumberFormat="1" applyFont="1" applyFill="1" applyBorder="1" applyAlignment="1">
      <alignment horizontal="center" vertical="center"/>
    </xf>
    <xf numFmtId="3" fontId="2" fillId="7" borderId="18" xfId="1" applyNumberFormat="1" applyFont="1" applyFill="1" applyBorder="1" applyAlignment="1">
      <alignment horizontal="center" vertical="center"/>
    </xf>
    <xf numFmtId="3" fontId="2" fillId="7" borderId="7" xfId="1" applyNumberFormat="1" applyFont="1" applyFill="1" applyBorder="1" applyAlignment="1">
      <alignment horizontal="center" vertical="center"/>
    </xf>
    <xf numFmtId="3" fontId="2" fillId="7" borderId="1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0" fillId="0" borderId="99" xfId="0" applyBorder="1" applyAlignment="1">
      <alignment horizontal="center" vertical="top"/>
    </xf>
    <xf numFmtId="0" fontId="1" fillId="0" borderId="41" xfId="1" applyFill="1" applyBorder="1" applyAlignment="1">
      <alignment horizontal="center"/>
    </xf>
    <xf numFmtId="0" fontId="1" fillId="0" borderId="99" xfId="1" applyFill="1" applyBorder="1" applyAlignment="1">
      <alignment horizontal="center"/>
    </xf>
    <xf numFmtId="0" fontId="1" fillId="0" borderId="39" xfId="1" applyFill="1" applyBorder="1" applyAlignment="1">
      <alignment horizontal="center"/>
    </xf>
    <xf numFmtId="0" fontId="55" fillId="0" borderId="0" xfId="0" applyFont="1" applyBorder="1" applyAlignment="1">
      <alignment vertical="center"/>
    </xf>
    <xf numFmtId="0" fontId="29" fillId="16" borderId="1" xfId="11" applyFont="1" applyFill="1" applyBorder="1" applyAlignment="1">
      <alignment horizontal="center" vertical="center" wrapText="1"/>
    </xf>
    <xf numFmtId="165" fontId="5" fillId="0" borderId="0" xfId="10" applyNumberFormat="1" applyBorder="1" applyAlignment="1"/>
    <xf numFmtId="165" fontId="5" fillId="0" borderId="8" xfId="10" applyNumberFormat="1" applyBorder="1" applyAlignment="1"/>
    <xf numFmtId="165" fontId="5" fillId="0" borderId="13" xfId="10" applyNumberFormat="1" applyBorder="1" applyAlignment="1"/>
    <xf numFmtId="165" fontId="4" fillId="0" borderId="1" xfId="10" applyNumberFormat="1" applyFont="1" applyBorder="1" applyAlignment="1"/>
    <xf numFmtId="165" fontId="5" fillId="0" borderId="8" xfId="11" applyNumberFormat="1" applyFont="1" applyFill="1" applyBorder="1" applyAlignment="1">
      <alignment horizontal="right"/>
    </xf>
    <xf numFmtId="165" fontId="5" fillId="0" borderId="0" xfId="11" applyNumberFormat="1" applyFont="1" applyFill="1" applyBorder="1" applyAlignment="1">
      <alignment horizontal="right"/>
    </xf>
    <xf numFmtId="165" fontId="4" fillId="0" borderId="1" xfId="11" applyNumberFormat="1" applyFont="1" applyFill="1" applyBorder="1" applyAlignment="1">
      <alignment horizontal="right"/>
    </xf>
    <xf numFmtId="165" fontId="5" fillId="0" borderId="8" xfId="11" applyNumberFormat="1" applyFont="1" applyFill="1" applyBorder="1" applyAlignment="1">
      <alignment horizontal="right" indent="1"/>
    </xf>
    <xf numFmtId="165" fontId="5" fillId="0" borderId="7" xfId="11" applyNumberFormat="1" applyFont="1" applyFill="1" applyBorder="1" applyAlignment="1">
      <alignment horizontal="right" indent="1"/>
    </xf>
    <xf numFmtId="165" fontId="5" fillId="0" borderId="0" xfId="11" applyNumberFormat="1" applyFont="1" applyFill="1" applyBorder="1" applyAlignment="1">
      <alignment horizontal="right" indent="1"/>
    </xf>
    <xf numFmtId="165" fontId="4" fillId="0" borderId="1" xfId="11" applyNumberFormat="1" applyFont="1" applyFill="1" applyBorder="1" applyAlignment="1">
      <alignment horizontal="right" indent="1"/>
    </xf>
    <xf numFmtId="165" fontId="4" fillId="0" borderId="4" xfId="11" applyNumberFormat="1" applyFont="1" applyFill="1" applyBorder="1" applyAlignment="1">
      <alignment horizontal="right" indent="1"/>
    </xf>
    <xf numFmtId="165" fontId="26" fillId="0" borderId="7" xfId="11" applyNumberFormat="1" applyFill="1" applyBorder="1" applyAlignment="1">
      <alignment horizontal="right" indent="1"/>
    </xf>
    <xf numFmtId="165" fontId="26" fillId="0" borderId="0" xfId="11" applyNumberFormat="1" applyFill="1" applyBorder="1" applyAlignment="1">
      <alignment horizontal="right" indent="1"/>
    </xf>
    <xf numFmtId="165" fontId="26" fillId="0" borderId="8" xfId="11" applyNumberFormat="1" applyFill="1" applyBorder="1" applyAlignment="1">
      <alignment horizontal="right" indent="1"/>
    </xf>
    <xf numFmtId="165" fontId="9" fillId="0" borderId="1" xfId="11" applyNumberFormat="1" applyFont="1" applyFill="1" applyBorder="1" applyAlignment="1">
      <alignment horizontal="right" indent="1"/>
    </xf>
    <xf numFmtId="165" fontId="9" fillId="0" borderId="3" xfId="11" applyNumberFormat="1" applyFont="1" applyFill="1" applyBorder="1" applyAlignment="1">
      <alignment horizontal="right" indent="1"/>
    </xf>
    <xf numFmtId="165" fontId="4" fillId="0" borderId="3" xfId="11" applyNumberFormat="1" applyFont="1" applyFill="1" applyBorder="1" applyAlignment="1">
      <alignment horizontal="right" indent="1"/>
    </xf>
    <xf numFmtId="3" fontId="0" fillId="0" borderId="100" xfId="0" applyNumberFormat="1" applyFont="1" applyBorder="1"/>
    <xf numFmtId="3" fontId="0" fillId="0" borderId="101" xfId="0" applyNumberFormat="1" applyFont="1" applyBorder="1"/>
    <xf numFmtId="0" fontId="89" fillId="3" borderId="1" xfId="16" applyFont="1" applyFill="1" applyBorder="1" applyAlignment="1">
      <alignment horizontal="center" vertical="center"/>
    </xf>
    <xf numFmtId="0" fontId="90" fillId="3" borderId="100" xfId="16" applyFont="1" applyFill="1" applyBorder="1"/>
    <xf numFmtId="0" fontId="90" fillId="3" borderId="101" xfId="16" applyFont="1" applyFill="1" applyBorder="1"/>
    <xf numFmtId="0" fontId="89" fillId="3" borderId="1" xfId="16" applyFont="1" applyFill="1" applyBorder="1"/>
    <xf numFmtId="3" fontId="2" fillId="3" borderId="1" xfId="0" applyNumberFormat="1" applyFont="1" applyFill="1" applyBorder="1"/>
    <xf numFmtId="165" fontId="5" fillId="16" borderId="8" xfId="11" applyNumberFormat="1" applyFont="1" applyFill="1" applyBorder="1" applyAlignment="1">
      <alignment horizontal="right"/>
    </xf>
    <xf numFmtId="165" fontId="4" fillId="16" borderId="1" xfId="11" applyNumberFormat="1" applyFont="1" applyFill="1" applyBorder="1" applyAlignment="1">
      <alignment horizontal="right"/>
    </xf>
    <xf numFmtId="0" fontId="1" fillId="3" borderId="59" xfId="0" applyFont="1" applyFill="1" applyBorder="1" applyAlignment="1">
      <alignment vertical="center" wrapText="1"/>
    </xf>
    <xf numFmtId="0" fontId="1" fillId="3" borderId="60" xfId="0" applyFont="1" applyFill="1" applyBorder="1" applyAlignment="1">
      <alignment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9" xfId="0" applyFont="1" applyBorder="1" applyAlignment="1">
      <alignment vertical="center" wrapText="1"/>
    </xf>
    <xf numFmtId="0" fontId="2" fillId="0" borderId="60" xfId="0" applyFont="1" applyBorder="1" applyAlignment="1">
      <alignment vertical="center" wrapText="1"/>
    </xf>
    <xf numFmtId="0" fontId="1" fillId="0" borderId="60" xfId="0" applyFont="1" applyBorder="1" applyAlignment="1">
      <alignment vertical="center" wrapText="1"/>
    </xf>
    <xf numFmtId="0" fontId="93" fillId="0" borderId="0" xfId="0" applyFont="1" applyBorder="1"/>
    <xf numFmtId="0" fontId="94" fillId="0" borderId="0" xfId="0" applyFont="1" applyBorder="1" applyAlignment="1">
      <alignment vertical="center" wrapText="1"/>
    </xf>
    <xf numFmtId="0" fontId="94" fillId="0" borderId="0" xfId="0" applyFont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/>
    </xf>
    <xf numFmtId="3" fontId="94" fillId="0" borderId="0" xfId="0" applyNumberFormat="1" applyFont="1" applyBorder="1" applyAlignment="1">
      <alignment horizontal="center" vertical="center"/>
    </xf>
    <xf numFmtId="3" fontId="94" fillId="17" borderId="0" xfId="0" applyNumberFormat="1" applyFont="1" applyFill="1" applyBorder="1" applyAlignment="1">
      <alignment horizontal="center" vertical="center"/>
    </xf>
    <xf numFmtId="0" fontId="94" fillId="17" borderId="0" xfId="0" applyFont="1" applyFill="1" applyBorder="1" applyAlignment="1">
      <alignment horizontal="center" vertical="center"/>
    </xf>
    <xf numFmtId="0" fontId="95" fillId="0" borderId="0" xfId="0" applyFont="1" applyBorder="1" applyAlignment="1">
      <alignment horizontal="center" vertical="center"/>
    </xf>
    <xf numFmtId="0" fontId="69" fillId="0" borderId="0" xfId="0" applyFont="1" applyAlignment="1">
      <alignment vertical="center"/>
    </xf>
    <xf numFmtId="0" fontId="96" fillId="0" borderId="0" xfId="0" applyFont="1" applyFill="1"/>
    <xf numFmtId="0" fontId="49" fillId="18" borderId="71" xfId="2" applyFont="1" applyFill="1" applyBorder="1" applyAlignment="1">
      <alignment horizontal="center"/>
    </xf>
    <xf numFmtId="0" fontId="49" fillId="18" borderId="13" xfId="2" applyFont="1" applyFill="1" applyBorder="1" applyAlignment="1">
      <alignment horizontal="center"/>
    </xf>
    <xf numFmtId="0" fontId="49" fillId="18" borderId="54" xfId="2" applyFont="1" applyFill="1" applyBorder="1" applyAlignment="1">
      <alignment horizontal="center"/>
    </xf>
    <xf numFmtId="0" fontId="49" fillId="0" borderId="31" xfId="2" applyFont="1" applyFill="1" applyBorder="1" applyAlignment="1">
      <alignment horizontal="right" indent="1"/>
    </xf>
    <xf numFmtId="0" fontId="49" fillId="0" borderId="23" xfId="2" applyFont="1" applyFill="1" applyBorder="1" applyAlignment="1">
      <alignment horizontal="right" indent="1"/>
    </xf>
    <xf numFmtId="3" fontId="49" fillId="0" borderId="69" xfId="2" applyNumberFormat="1" applyFont="1" applyFill="1" applyBorder="1" applyAlignment="1">
      <alignment horizontal="right" indent="1"/>
    </xf>
    <xf numFmtId="3" fontId="49" fillId="0" borderId="68" xfId="2" applyNumberFormat="1" applyFont="1" applyFill="1" applyBorder="1" applyAlignment="1">
      <alignment horizontal="right" indent="1"/>
    </xf>
    <xf numFmtId="0" fontId="90" fillId="0" borderId="94" xfId="16" applyFont="1" applyFill="1" applyBorder="1"/>
    <xf numFmtId="0" fontId="90" fillId="0" borderId="103" xfId="16" applyFont="1" applyFill="1" applyBorder="1"/>
    <xf numFmtId="0" fontId="90" fillId="0" borderId="0" xfId="16" applyFont="1" applyFill="1" applyBorder="1"/>
    <xf numFmtId="0" fontId="89" fillId="3" borderId="11" xfId="16" applyFont="1" applyFill="1" applyBorder="1"/>
    <xf numFmtId="0" fontId="89" fillId="3" borderId="10" xfId="16" applyFont="1" applyFill="1" applyBorder="1" applyAlignment="1">
      <alignment horizontal="center"/>
    </xf>
    <xf numFmtId="0" fontId="89" fillId="3" borderId="9" xfId="16" applyFont="1" applyFill="1" applyBorder="1"/>
    <xf numFmtId="3" fontId="0" fillId="0" borderId="102" xfId="0" applyNumberFormat="1" applyFont="1" applyBorder="1" applyAlignment="1">
      <alignment horizontal="right"/>
    </xf>
    <xf numFmtId="3" fontId="0" fillId="0" borderId="103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0" fontId="27" fillId="0" borderId="0" xfId="0" applyFont="1" applyAlignment="1">
      <alignment horizontal="center" vertical="center"/>
    </xf>
    <xf numFmtId="0" fontId="60" fillId="0" borderId="0" xfId="0" applyFont="1" applyAlignment="1">
      <alignment horizontal="center"/>
    </xf>
    <xf numFmtId="0" fontId="92" fillId="0" borderId="0" xfId="0" applyFont="1" applyBorder="1" applyAlignment="1">
      <alignment horizontal="center" vertical="center"/>
    </xf>
    <xf numFmtId="3" fontId="0" fillId="0" borderId="7" xfId="0" applyNumberFormat="1" applyFill="1" applyBorder="1" applyAlignment="1">
      <alignment horizontal="center" vertical="top" wrapText="1"/>
    </xf>
    <xf numFmtId="0" fontId="0" fillId="0" borderId="8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2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3" fontId="0" fillId="0" borderId="14" xfId="0" applyNumberForma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6" xfId="0" applyBorder="1" applyAlignment="1">
      <alignment vertical="top"/>
    </xf>
    <xf numFmtId="0" fontId="79" fillId="0" borderId="6" xfId="0" applyFont="1" applyBorder="1" applyAlignment="1">
      <alignment horizontal="center" vertical="center"/>
    </xf>
    <xf numFmtId="0" fontId="81" fillId="3" borderId="18" xfId="0" applyFont="1" applyFill="1" applyBorder="1" applyAlignment="1">
      <alignment horizontal="center" vertical="center" wrapText="1"/>
    </xf>
    <xf numFmtId="0" fontId="81" fillId="3" borderId="13" xfId="0" applyFont="1" applyFill="1" applyBorder="1" applyAlignment="1">
      <alignment horizontal="center" vertical="center" wrapText="1"/>
    </xf>
    <xf numFmtId="0" fontId="80" fillId="3" borderId="7" xfId="0" applyFont="1" applyFill="1" applyBorder="1" applyAlignment="1">
      <alignment horizontal="center" vertical="center"/>
    </xf>
    <xf numFmtId="0" fontId="80" fillId="3" borderId="8" xfId="0" applyFont="1" applyFill="1" applyBorder="1" applyAlignment="1">
      <alignment horizontal="center" vertical="center"/>
    </xf>
    <xf numFmtId="2" fontId="80" fillId="3" borderId="7" xfId="0" applyNumberFormat="1" applyFont="1" applyFill="1" applyBorder="1" applyAlignment="1">
      <alignment horizontal="center" vertical="center" wrapText="1"/>
    </xf>
    <xf numFmtId="2" fontId="80" fillId="3" borderId="8" xfId="0" applyNumberFormat="1" applyFont="1" applyFill="1" applyBorder="1" applyAlignment="1">
      <alignment horizontal="center" vertical="center" wrapText="1"/>
    </xf>
    <xf numFmtId="0" fontId="81" fillId="3" borderId="7" xfId="0" applyFont="1" applyFill="1" applyBorder="1" applyAlignment="1">
      <alignment horizontal="center" vertical="center" wrapText="1"/>
    </xf>
    <xf numFmtId="0" fontId="81" fillId="3" borderId="8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36" fillId="3" borderId="7" xfId="0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36" fillId="3" borderId="11" xfId="0" applyFont="1" applyFill="1" applyBorder="1" applyAlignment="1">
      <alignment horizontal="center" vertical="center" wrapText="1"/>
    </xf>
    <xf numFmtId="0" fontId="36" fillId="3" borderId="14" xfId="0" applyFont="1" applyFill="1" applyBorder="1" applyAlignment="1">
      <alignment horizontal="center" vertical="center" wrapText="1"/>
    </xf>
    <xf numFmtId="0" fontId="36" fillId="3" borderId="18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/>
    </xf>
    <xf numFmtId="0" fontId="36" fillId="3" borderId="3" xfId="0" applyFont="1" applyFill="1" applyBorder="1" applyAlignment="1">
      <alignment horizontal="center" vertical="center"/>
    </xf>
    <xf numFmtId="0" fontId="36" fillId="3" borderId="4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 wrapText="1"/>
    </xf>
    <xf numFmtId="0" fontId="28" fillId="3" borderId="14" xfId="0" applyFont="1" applyFill="1" applyBorder="1" applyAlignment="1">
      <alignment horizontal="center" vertical="center" wrapText="1"/>
    </xf>
    <xf numFmtId="0" fontId="28" fillId="3" borderId="18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0" xfId="14" applyFont="1" applyFill="1" applyBorder="1" applyAlignment="1">
      <alignment horizontal="center" vertical="center"/>
    </xf>
    <xf numFmtId="0" fontId="29" fillId="3" borderId="7" xfId="14" applyFont="1" applyFill="1" applyBorder="1" applyAlignment="1">
      <alignment horizontal="center" vertical="center" wrapText="1"/>
    </xf>
    <xf numFmtId="0" fontId="29" fillId="3" borderId="5" xfId="14" applyFont="1" applyFill="1" applyBorder="1" applyAlignment="1">
      <alignment horizontal="center" vertical="center" wrapText="1"/>
    </xf>
    <xf numFmtId="0" fontId="29" fillId="3" borderId="58" xfId="14" applyFont="1" applyFill="1" applyBorder="1" applyAlignment="1">
      <alignment horizontal="center" vertical="center"/>
    </xf>
    <xf numFmtId="0" fontId="29" fillId="3" borderId="43" xfId="14" applyFont="1" applyFill="1" applyBorder="1" applyAlignment="1">
      <alignment horizontal="center" vertical="center"/>
    </xf>
    <xf numFmtId="0" fontId="93" fillId="0" borderId="0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0" fillId="11" borderId="85" xfId="0" applyFill="1" applyBorder="1" applyAlignment="1">
      <alignment horizontal="center"/>
    </xf>
    <xf numFmtId="0" fontId="0" fillId="11" borderId="79" xfId="0" applyFill="1" applyBorder="1" applyAlignment="1">
      <alignment horizontal="center"/>
    </xf>
    <xf numFmtId="0" fontId="88" fillId="0" borderId="0" xfId="0" applyFont="1" applyAlignment="1">
      <alignment horizontal="center" vertical="center"/>
    </xf>
    <xf numFmtId="0" fontId="31" fillId="8" borderId="2" xfId="0" applyFont="1" applyFill="1" applyBorder="1" applyAlignment="1">
      <alignment horizontal="center" vertical="center"/>
    </xf>
    <xf numFmtId="0" fontId="31" fillId="8" borderId="3" xfId="0" applyFont="1" applyFill="1" applyBorder="1" applyAlignment="1">
      <alignment horizontal="center" vertical="center"/>
    </xf>
    <xf numFmtId="0" fontId="31" fillId="8" borderId="4" xfId="0" applyFont="1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9" borderId="93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61" xfId="0" applyFill="1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9" borderId="85" xfId="0" applyFill="1" applyBorder="1" applyAlignment="1">
      <alignment horizontal="center"/>
    </xf>
    <xf numFmtId="0" fontId="0" fillId="9" borderId="87" xfId="0" applyFill="1" applyBorder="1" applyAlignment="1">
      <alignment horizontal="center"/>
    </xf>
    <xf numFmtId="0" fontId="31" fillId="10" borderId="2" xfId="0" applyFont="1" applyFill="1" applyBorder="1" applyAlignment="1">
      <alignment horizontal="center" vertical="center"/>
    </xf>
    <xf numFmtId="0" fontId="31" fillId="10" borderId="3" xfId="0" applyFont="1" applyFill="1" applyBorder="1" applyAlignment="1">
      <alignment horizontal="center" vertical="center"/>
    </xf>
    <xf numFmtId="0" fontId="31" fillId="10" borderId="4" xfId="0" applyFont="1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 wrapText="1"/>
    </xf>
    <xf numFmtId="0" fontId="0" fillId="11" borderId="14" xfId="0" applyFill="1" applyBorder="1" applyAlignment="1">
      <alignment horizontal="center" vertical="center" wrapText="1"/>
    </xf>
    <xf numFmtId="0" fontId="0" fillId="11" borderId="93" xfId="0" applyFill="1" applyBorder="1" applyAlignment="1">
      <alignment horizontal="center" vertical="center" wrapText="1"/>
    </xf>
    <xf numFmtId="0" fontId="0" fillId="11" borderId="16" xfId="0" applyFill="1" applyBorder="1" applyAlignment="1">
      <alignment horizontal="center" vertical="center" wrapText="1"/>
    </xf>
    <xf numFmtId="0" fontId="0" fillId="11" borderId="17" xfId="0" applyFill="1" applyBorder="1" applyAlignment="1">
      <alignment horizontal="center" vertical="center" wrapText="1"/>
    </xf>
    <xf numFmtId="0" fontId="0" fillId="11" borderId="95" xfId="0" applyFill="1" applyBorder="1" applyAlignment="1">
      <alignment horizontal="center" vertical="center" wrapText="1"/>
    </xf>
    <xf numFmtId="0" fontId="0" fillId="0" borderId="85" xfId="0" applyBorder="1" applyAlignment="1">
      <alignment horizontal="center" vertical="center"/>
    </xf>
    <xf numFmtId="0" fontId="0" fillId="11" borderId="91" xfId="0" applyFill="1" applyBorder="1" applyAlignment="1">
      <alignment horizontal="center" vertical="center" wrapText="1"/>
    </xf>
    <xf numFmtId="0" fontId="0" fillId="11" borderId="96" xfId="0" applyFill="1" applyBorder="1" applyAlignment="1">
      <alignment horizontal="center" vertical="center" wrapText="1"/>
    </xf>
    <xf numFmtId="0" fontId="0" fillId="11" borderId="92" xfId="0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 wrapText="1"/>
    </xf>
    <xf numFmtId="0" fontId="0" fillId="11" borderId="0" xfId="0" applyFill="1" applyBorder="1" applyAlignment="1">
      <alignment horizontal="center" vertical="center" wrapText="1"/>
    </xf>
    <xf numFmtId="0" fontId="0" fillId="11" borderId="23" xfId="0" applyFill="1" applyBorder="1" applyAlignment="1">
      <alignment horizontal="center" vertical="center" wrapText="1"/>
    </xf>
    <xf numFmtId="0" fontId="0" fillId="11" borderId="9" xfId="0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center" wrapText="1"/>
    </xf>
    <xf numFmtId="0" fontId="0" fillId="11" borderId="61" xfId="0" applyFill="1" applyBorder="1" applyAlignment="1">
      <alignment horizontal="center" vertical="center" wrapText="1"/>
    </xf>
    <xf numFmtId="0" fontId="0" fillId="0" borderId="8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11" borderId="79" xfId="0" applyFill="1" applyBorder="1" applyAlignment="1">
      <alignment horizontal="center" wrapText="1"/>
    </xf>
    <xf numFmtId="0" fontId="0" fillId="11" borderId="89" xfId="0" applyFill="1" applyBorder="1" applyAlignment="1">
      <alignment horizontal="center" wrapText="1"/>
    </xf>
    <xf numFmtId="0" fontId="0" fillId="11" borderId="81" xfId="0" applyFill="1" applyBorder="1" applyAlignment="1">
      <alignment horizontal="center" vertical="center"/>
    </xf>
    <xf numFmtId="0" fontId="0" fillId="11" borderId="82" xfId="0" applyFill="1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11" borderId="44" xfId="0" applyFill="1" applyBorder="1" applyAlignment="1">
      <alignment horizontal="center" vertical="center" wrapText="1"/>
    </xf>
    <xf numFmtId="0" fontId="0" fillId="11" borderId="90" xfId="0" applyFill="1" applyBorder="1" applyAlignment="1">
      <alignment horizontal="center" vertical="center" wrapText="1"/>
    </xf>
    <xf numFmtId="0" fontId="0" fillId="11" borderId="40" xfId="0" applyFill="1" applyBorder="1" applyAlignment="1">
      <alignment horizontal="center" vertical="center" wrapText="1"/>
    </xf>
    <xf numFmtId="0" fontId="0" fillId="11" borderId="87" xfId="0" applyFill="1" applyBorder="1" applyAlignment="1">
      <alignment horizontal="center" vertical="center" wrapText="1"/>
    </xf>
    <xf numFmtId="0" fontId="0" fillId="0" borderId="9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31" fillId="12" borderId="81" xfId="0" applyFont="1" applyFill="1" applyBorder="1" applyAlignment="1">
      <alignment horizontal="center" vertical="center"/>
    </xf>
    <xf numFmtId="0" fontId="31" fillId="12" borderId="82" xfId="0" applyFont="1" applyFill="1" applyBorder="1" applyAlignment="1">
      <alignment horizontal="center" vertical="center"/>
    </xf>
    <xf numFmtId="0" fontId="31" fillId="12" borderId="83" xfId="0" applyFont="1" applyFill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13" borderId="85" xfId="0" applyFill="1" applyBorder="1" applyAlignment="1">
      <alignment horizontal="center" vertical="center" wrapText="1"/>
    </xf>
    <xf numFmtId="0" fontId="0" fillId="13" borderId="79" xfId="0" applyFill="1" applyBorder="1" applyAlignment="1">
      <alignment horizontal="center" vertical="center" wrapText="1"/>
    </xf>
    <xf numFmtId="0" fontId="0" fillId="0" borderId="86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12" borderId="47" xfId="0" applyFill="1" applyBorder="1" applyAlignment="1">
      <alignment horizontal="center" vertical="center" wrapText="1"/>
    </xf>
    <xf numFmtId="0" fontId="0" fillId="12" borderId="79" xfId="0" applyFill="1" applyBorder="1" applyAlignment="1">
      <alignment horizontal="center" vertical="center" wrapText="1"/>
    </xf>
    <xf numFmtId="0" fontId="0" fillId="12" borderId="84" xfId="0" applyFill="1" applyBorder="1" applyAlignment="1">
      <alignment horizontal="center" vertical="center" wrapText="1"/>
    </xf>
    <xf numFmtId="0" fontId="0" fillId="12" borderId="85" xfId="0" applyFill="1" applyBorder="1" applyAlignment="1">
      <alignment horizontal="center" vertical="center" wrapText="1"/>
    </xf>
    <xf numFmtId="0" fontId="0" fillId="12" borderId="40" xfId="0" applyFill="1" applyBorder="1" applyAlignment="1">
      <alignment horizontal="center" vertical="center" wrapText="1"/>
    </xf>
    <xf numFmtId="0" fontId="0" fillId="12" borderId="87" xfId="0" applyFill="1" applyBorder="1" applyAlignment="1">
      <alignment horizontal="center" vertical="center" wrapText="1"/>
    </xf>
    <xf numFmtId="0" fontId="0" fillId="13" borderId="87" xfId="0" applyFill="1" applyBorder="1" applyAlignment="1">
      <alignment horizontal="center" vertical="center" wrapText="1"/>
    </xf>
    <xf numFmtId="0" fontId="31" fillId="14" borderId="2" xfId="0" applyFont="1" applyFill="1" applyBorder="1" applyAlignment="1">
      <alignment horizontal="center" vertical="center"/>
    </xf>
    <xf numFmtId="0" fontId="31" fillId="14" borderId="3" xfId="0" applyFont="1" applyFill="1" applyBorder="1" applyAlignment="1">
      <alignment horizontal="center" vertical="center"/>
    </xf>
    <xf numFmtId="0" fontId="31" fillId="14" borderId="4" xfId="0" applyFont="1" applyFill="1" applyBorder="1" applyAlignment="1">
      <alignment horizontal="center" vertical="center"/>
    </xf>
    <xf numFmtId="0" fontId="0" fillId="14" borderId="84" xfId="0" applyFill="1" applyBorder="1" applyAlignment="1">
      <alignment horizontal="center" vertical="center"/>
    </xf>
    <xf numFmtId="0" fontId="0" fillId="14" borderId="85" xfId="0" applyFill="1" applyBorder="1" applyAlignment="1">
      <alignment horizontal="center" vertical="center"/>
    </xf>
    <xf numFmtId="0" fontId="0" fillId="14" borderId="47" xfId="0" applyFill="1" applyBorder="1" applyAlignment="1">
      <alignment horizontal="center" vertical="center"/>
    </xf>
    <xf numFmtId="0" fontId="0" fillId="14" borderId="79" xfId="0" applyFill="1" applyBorder="1" applyAlignment="1">
      <alignment horizontal="center" vertical="center"/>
    </xf>
    <xf numFmtId="0" fontId="0" fillId="15" borderId="85" xfId="0" applyFill="1" applyBorder="1" applyAlignment="1">
      <alignment horizontal="center" vertical="center" wrapText="1"/>
    </xf>
    <xf numFmtId="0" fontId="0" fillId="15" borderId="79" xfId="0" applyFill="1" applyBorder="1" applyAlignment="1">
      <alignment horizontal="center" vertical="center" wrapText="1"/>
    </xf>
    <xf numFmtId="0" fontId="0" fillId="14" borderId="91" xfId="0" applyFill="1" applyBorder="1" applyAlignment="1">
      <alignment horizontal="center" vertical="center" wrapText="1"/>
    </xf>
    <xf numFmtId="0" fontId="0" fillId="14" borderId="92" xfId="0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 vertical="center" wrapText="1"/>
    </xf>
    <xf numFmtId="0" fontId="0" fillId="14" borderId="61" xfId="0" applyFill="1" applyBorder="1" applyAlignment="1">
      <alignment horizontal="center" vertical="center" wrapText="1"/>
    </xf>
    <xf numFmtId="0" fontId="0" fillId="15" borderId="87" xfId="0" applyFill="1" applyBorder="1" applyAlignment="1">
      <alignment horizontal="center" vertical="center" wrapText="1"/>
    </xf>
    <xf numFmtId="0" fontId="61" fillId="3" borderId="37" xfId="12" applyFont="1" applyFill="1" applyBorder="1" applyAlignment="1">
      <alignment horizontal="center" vertical="center" wrapText="1"/>
    </xf>
    <xf numFmtId="0" fontId="61" fillId="3" borderId="38" xfId="12" applyFont="1" applyFill="1" applyBorder="1" applyAlignment="1">
      <alignment horizontal="center" vertical="center" wrapText="1"/>
    </xf>
    <xf numFmtId="0" fontId="61" fillId="3" borderId="62" xfId="12" applyFont="1" applyFill="1" applyBorder="1" applyAlignment="1">
      <alignment horizontal="center" vertical="center" wrapText="1"/>
    </xf>
    <xf numFmtId="0" fontId="61" fillId="3" borderId="53" xfId="2" applyFont="1" applyFill="1" applyBorder="1" applyAlignment="1">
      <alignment horizontal="center" vertical="center" wrapText="1"/>
    </xf>
    <xf numFmtId="0" fontId="61" fillId="3" borderId="54" xfId="2" applyFont="1" applyFill="1" applyBorder="1" applyAlignment="1">
      <alignment horizontal="center" vertical="center" wrapText="1"/>
    </xf>
    <xf numFmtId="0" fontId="61" fillId="3" borderId="50" xfId="2" applyFont="1" applyFill="1" applyBorder="1" applyAlignment="1">
      <alignment horizontal="center" vertical="center" wrapText="1"/>
    </xf>
    <xf numFmtId="0" fontId="62" fillId="0" borderId="0" xfId="2" applyFont="1" applyAlignment="1">
      <alignment horizontal="left" wrapText="1"/>
    </xf>
    <xf numFmtId="0" fontId="66" fillId="0" borderId="0" xfId="2" applyFont="1" applyBorder="1" applyAlignment="1">
      <alignment horizontal="center" vertical="center"/>
    </xf>
    <xf numFmtId="0" fontId="51" fillId="3" borderId="11" xfId="12" applyFont="1" applyFill="1" applyBorder="1" applyAlignment="1">
      <alignment horizontal="center" vertical="center" wrapText="1"/>
    </xf>
    <xf numFmtId="0" fontId="51" fillId="3" borderId="18" xfId="12" applyFont="1" applyFill="1" applyBorder="1" applyAlignment="1">
      <alignment horizontal="center" vertical="center" wrapText="1"/>
    </xf>
    <xf numFmtId="0" fontId="51" fillId="3" borderId="66" xfId="12" applyFont="1" applyFill="1" applyBorder="1" applyAlignment="1">
      <alignment horizontal="center" vertical="center" wrapText="1"/>
    </xf>
    <xf numFmtId="0" fontId="51" fillId="3" borderId="48" xfId="12" applyFont="1" applyFill="1" applyBorder="1" applyAlignment="1">
      <alignment horizontal="center" vertical="center" wrapText="1"/>
    </xf>
    <xf numFmtId="0" fontId="51" fillId="3" borderId="14" xfId="12" applyFont="1" applyFill="1" applyBorder="1" applyAlignment="1">
      <alignment horizontal="center" vertical="center" wrapText="1"/>
    </xf>
    <xf numFmtId="0" fontId="51" fillId="3" borderId="28" xfId="12" applyFont="1" applyFill="1" applyBorder="1" applyAlignment="1">
      <alignment horizontal="center" vertical="center" wrapText="1"/>
    </xf>
    <xf numFmtId="0" fontId="61" fillId="3" borderId="33" xfId="12" applyFont="1" applyFill="1" applyBorder="1" applyAlignment="1">
      <alignment horizontal="center" vertical="center" wrapText="1"/>
    </xf>
    <xf numFmtId="0" fontId="61" fillId="3" borderId="34" xfId="12" applyFont="1" applyFill="1" applyBorder="1" applyAlignment="1">
      <alignment horizontal="center" vertical="center" wrapText="1"/>
    </xf>
    <xf numFmtId="0" fontId="61" fillId="3" borderId="16" xfId="12" applyFont="1" applyFill="1" applyBorder="1" applyAlignment="1">
      <alignment horizontal="center" vertical="center" wrapText="1"/>
    </xf>
    <xf numFmtId="0" fontId="61" fillId="3" borderId="32" xfId="12" applyFont="1" applyFill="1" applyBorder="1" applyAlignment="1">
      <alignment horizontal="center" vertical="center" wrapText="1"/>
    </xf>
    <xf numFmtId="0" fontId="51" fillId="3" borderId="7" xfId="12" applyFont="1" applyFill="1" applyBorder="1" applyAlignment="1">
      <alignment horizontal="center" vertical="center" wrapText="1"/>
    </xf>
    <xf numFmtId="0" fontId="51" fillId="3" borderId="8" xfId="12" applyFont="1" applyFill="1" applyBorder="1" applyAlignment="1">
      <alignment horizontal="center" vertical="center" wrapText="1"/>
    </xf>
    <xf numFmtId="0" fontId="51" fillId="3" borderId="5" xfId="12" applyFont="1" applyFill="1" applyBorder="1" applyAlignment="1">
      <alignment horizontal="center" vertical="center" wrapText="1"/>
    </xf>
    <xf numFmtId="0" fontId="51" fillId="3" borderId="63" xfId="2" applyFont="1" applyFill="1" applyBorder="1" applyAlignment="1">
      <alignment horizontal="center" vertical="center" wrapText="1"/>
    </xf>
    <xf numFmtId="0" fontId="51" fillId="3" borderId="65" xfId="2" applyFont="1" applyFill="1" applyBorder="1" applyAlignment="1">
      <alignment horizontal="center" vertical="center" wrapText="1"/>
    </xf>
    <xf numFmtId="0" fontId="51" fillId="3" borderId="64" xfId="2" applyFont="1" applyFill="1" applyBorder="1" applyAlignment="1">
      <alignment horizontal="center" vertical="center" wrapText="1"/>
    </xf>
    <xf numFmtId="0" fontId="61" fillId="3" borderId="17" xfId="2" applyFont="1" applyFill="1" applyBorder="1" applyAlignment="1">
      <alignment horizontal="center" vertical="center" wrapText="1"/>
    </xf>
    <xf numFmtId="0" fontId="61" fillId="3" borderId="16" xfId="2" applyFont="1" applyFill="1" applyBorder="1" applyAlignment="1">
      <alignment horizontal="center" vertical="center" wrapText="1"/>
    </xf>
    <xf numFmtId="0" fontId="61" fillId="3" borderId="32" xfId="2" applyFont="1" applyFill="1" applyBorder="1" applyAlignment="1">
      <alignment horizontal="center" vertical="center" wrapText="1"/>
    </xf>
    <xf numFmtId="0" fontId="51" fillId="3" borderId="7" xfId="2" applyFont="1" applyFill="1" applyBorder="1" applyAlignment="1">
      <alignment horizontal="center" vertical="center"/>
    </xf>
    <xf numFmtId="0" fontId="51" fillId="3" borderId="8" xfId="2" applyFont="1" applyFill="1" applyBorder="1" applyAlignment="1">
      <alignment horizontal="center" vertical="center"/>
    </xf>
    <xf numFmtId="0" fontId="51" fillId="3" borderId="5" xfId="2" applyFont="1" applyFill="1" applyBorder="1" applyAlignment="1">
      <alignment horizontal="center" vertical="center"/>
    </xf>
    <xf numFmtId="0" fontId="51" fillId="3" borderId="63" xfId="2" applyFont="1" applyFill="1" applyBorder="1" applyAlignment="1">
      <alignment horizontal="center" vertical="center"/>
    </xf>
    <xf numFmtId="0" fontId="51" fillId="3" borderId="64" xfId="2" applyFont="1" applyFill="1" applyBorder="1" applyAlignment="1">
      <alignment horizontal="center" vertical="center"/>
    </xf>
    <xf numFmtId="0" fontId="29" fillId="0" borderId="0" xfId="12" applyFont="1" applyFill="1" applyBorder="1" applyAlignment="1">
      <alignment horizontal="center" vertical="center" wrapText="1"/>
    </xf>
    <xf numFmtId="0" fontId="30" fillId="0" borderId="0" xfId="12" applyFont="1" applyFill="1" applyBorder="1" applyAlignment="1">
      <alignment horizontal="center"/>
    </xf>
    <xf numFmtId="0" fontId="51" fillId="3" borderId="65" xfId="2" applyFont="1" applyFill="1" applyBorder="1" applyAlignment="1">
      <alignment horizontal="center" vertical="center"/>
    </xf>
    <xf numFmtId="0" fontId="39" fillId="3" borderId="11" xfId="2" applyFont="1" applyFill="1" applyBorder="1" applyAlignment="1">
      <alignment horizontal="center" vertical="center" wrapText="1"/>
    </xf>
    <xf numFmtId="0" fontId="39" fillId="3" borderId="18" xfId="2" applyFont="1" applyFill="1" applyBorder="1" applyAlignment="1">
      <alignment horizontal="center" vertical="center" wrapText="1"/>
    </xf>
    <xf numFmtId="0" fontId="39" fillId="3" borderId="16" xfId="2" applyFont="1" applyFill="1" applyBorder="1" applyAlignment="1">
      <alignment horizontal="center" vertical="center" wrapText="1"/>
    </xf>
    <xf numFmtId="0" fontId="39" fillId="3" borderId="32" xfId="2" applyFont="1" applyFill="1" applyBorder="1" applyAlignment="1">
      <alignment horizontal="center" vertical="center" wrapText="1"/>
    </xf>
    <xf numFmtId="0" fontId="39" fillId="3" borderId="14" xfId="2" applyFont="1" applyFill="1" applyBorder="1" applyAlignment="1">
      <alignment horizontal="center" vertical="center" wrapText="1"/>
    </xf>
    <xf numFmtId="0" fontId="39" fillId="3" borderId="17" xfId="2" applyFont="1" applyFill="1" applyBorder="1" applyAlignment="1">
      <alignment horizontal="center" vertical="center" wrapText="1"/>
    </xf>
    <xf numFmtId="0" fontId="47" fillId="0" borderId="11" xfId="2" applyFont="1" applyBorder="1" applyAlignment="1">
      <alignment horizontal="center" vertical="center" textRotation="90"/>
    </xf>
    <xf numFmtId="0" fontId="47" fillId="0" borderId="10" xfId="2" applyFont="1" applyBorder="1" applyAlignment="1">
      <alignment horizontal="center" vertical="center" textRotation="90"/>
    </xf>
    <xf numFmtId="0" fontId="47" fillId="0" borderId="66" xfId="2" applyFont="1" applyBorder="1" applyAlignment="1">
      <alignment horizontal="center" vertical="center" textRotation="90"/>
    </xf>
    <xf numFmtId="0" fontId="51" fillId="0" borderId="0" xfId="2" applyFont="1" applyAlignment="1">
      <alignment horizontal="center" vertical="center"/>
    </xf>
    <xf numFmtId="0" fontId="49" fillId="0" borderId="39" xfId="2" applyFont="1" applyBorder="1" applyAlignment="1">
      <alignment horizontal="center"/>
    </xf>
    <xf numFmtId="0" fontId="49" fillId="0" borderId="41" xfId="2" applyFont="1" applyBorder="1" applyAlignment="1">
      <alignment horizontal="center"/>
    </xf>
    <xf numFmtId="0" fontId="49" fillId="0" borderId="22" xfId="2" applyFont="1" applyBorder="1" applyAlignment="1">
      <alignment horizontal="center"/>
    </xf>
    <xf numFmtId="0" fontId="49" fillId="0" borderId="20" xfId="2" applyFont="1" applyBorder="1" applyAlignment="1">
      <alignment horizontal="center"/>
    </xf>
    <xf numFmtId="0" fontId="49" fillId="0" borderId="21" xfId="2" applyFont="1" applyBorder="1" applyAlignment="1">
      <alignment horizontal="center"/>
    </xf>
    <xf numFmtId="0" fontId="38" fillId="0" borderId="0" xfId="2" applyFont="1" applyAlignment="1">
      <alignment horizontal="center" vertical="center" textRotation="180"/>
    </xf>
    <xf numFmtId="3" fontId="39" fillId="3" borderId="2" xfId="2" applyNumberFormat="1" applyFont="1" applyFill="1" applyBorder="1" applyAlignment="1">
      <alignment horizontal="center" vertical="center" wrapText="1"/>
    </xf>
    <xf numFmtId="3" fontId="39" fillId="3" borderId="3" xfId="2" applyNumberFormat="1" applyFont="1" applyFill="1" applyBorder="1" applyAlignment="1">
      <alignment horizontal="center" vertical="center" wrapText="1"/>
    </xf>
    <xf numFmtId="3" fontId="39" fillId="3" borderId="4" xfId="2" applyNumberFormat="1" applyFont="1" applyFill="1" applyBorder="1" applyAlignment="1">
      <alignment horizontal="center" vertical="center" wrapText="1"/>
    </xf>
    <xf numFmtId="0" fontId="24" fillId="0" borderId="0" xfId="2" applyFont="1" applyFill="1" applyBorder="1" applyAlignment="1">
      <alignment horizontal="center" vertical="center" wrapText="1"/>
    </xf>
    <xf numFmtId="0" fontId="39" fillId="3" borderId="58" xfId="2" applyFont="1" applyFill="1" applyBorder="1" applyAlignment="1">
      <alignment horizontal="center" vertical="center" wrapText="1"/>
    </xf>
    <xf numFmtId="0" fontId="39" fillId="3" borderId="43" xfId="2" applyFont="1" applyFill="1" applyBorder="1" applyAlignment="1">
      <alignment horizontal="center" vertical="center" wrapText="1"/>
    </xf>
    <xf numFmtId="0" fontId="39" fillId="3" borderId="45" xfId="2" applyFont="1" applyFill="1" applyBorder="1" applyAlignment="1">
      <alignment horizontal="center" vertical="center" wrapText="1"/>
    </xf>
    <xf numFmtId="0" fontId="49" fillId="18" borderId="39" xfId="2" applyFont="1" applyFill="1" applyBorder="1" applyAlignment="1">
      <alignment horizontal="center"/>
    </xf>
    <xf numFmtId="0" fontId="49" fillId="18" borderId="41" xfId="2" applyFont="1" applyFill="1" applyBorder="1" applyAlignment="1">
      <alignment horizontal="center"/>
    </xf>
    <xf numFmtId="0" fontId="31" fillId="3" borderId="79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center" vertical="center" wrapText="1"/>
    </xf>
    <xf numFmtId="0" fontId="55" fillId="0" borderId="6" xfId="0" applyFont="1" applyBorder="1" applyAlignment="1">
      <alignment horizontal="center" vertical="center" wrapText="1"/>
    </xf>
    <xf numFmtId="0" fontId="31" fillId="3" borderId="14" xfId="0" applyFont="1" applyFill="1" applyBorder="1" applyAlignment="1">
      <alignment horizontal="center" vertical="center"/>
    </xf>
    <xf numFmtId="0" fontId="31" fillId="3" borderId="18" xfId="0" applyFont="1" applyFill="1" applyBorder="1" applyAlignment="1">
      <alignment horizontal="center" vertical="center"/>
    </xf>
    <xf numFmtId="0" fontId="31" fillId="3" borderId="7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0" fontId="55" fillId="0" borderId="6" xfId="0" applyFont="1" applyBorder="1" applyAlignment="1">
      <alignment horizontal="center" vertical="center"/>
    </xf>
    <xf numFmtId="0" fontId="1" fillId="3" borderId="97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2" fillId="0" borderId="9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/>
    </xf>
    <xf numFmtId="0" fontId="36" fillId="0" borderId="0" xfId="10" applyFont="1" applyBorder="1" applyAlignment="1">
      <alignment horizontal="center" vertical="center"/>
    </xf>
    <xf numFmtId="0" fontId="34" fillId="0" borderId="0" xfId="10" applyFont="1" applyFill="1" applyAlignment="1">
      <alignment horizontal="left" vertical="top" wrapText="1"/>
    </xf>
    <xf numFmtId="0" fontId="36" fillId="0" borderId="0" xfId="11" applyFont="1" applyFill="1" applyBorder="1" applyAlignment="1">
      <alignment horizontal="center" vertical="center"/>
    </xf>
    <xf numFmtId="0" fontId="55" fillId="0" borderId="6" xfId="0" applyFont="1" applyFill="1" applyBorder="1" applyAlignment="1">
      <alignment horizontal="center" vertical="center"/>
    </xf>
    <xf numFmtId="0" fontId="29" fillId="3" borderId="7" xfId="11" applyFont="1" applyFill="1" applyBorder="1" applyAlignment="1">
      <alignment horizontal="center" vertical="center" wrapText="1"/>
    </xf>
    <xf numFmtId="0" fontId="29" fillId="3" borderId="8" xfId="11" applyFont="1" applyFill="1" applyBorder="1" applyAlignment="1">
      <alignment horizontal="center" vertical="center" wrapText="1"/>
    </xf>
    <xf numFmtId="0" fontId="29" fillId="3" borderId="5" xfId="11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29" fillId="3" borderId="2" xfId="11" applyFont="1" applyFill="1" applyBorder="1" applyAlignment="1">
      <alignment horizontal="center" vertical="center"/>
    </xf>
    <xf numFmtId="0" fontId="29" fillId="3" borderId="3" xfId="11" applyFont="1" applyFill="1" applyBorder="1" applyAlignment="1">
      <alignment horizontal="center" vertical="center"/>
    </xf>
    <xf numFmtId="0" fontId="29" fillId="3" borderId="4" xfId="11" applyFont="1" applyFill="1" applyBorder="1" applyAlignment="1">
      <alignment horizontal="center" vertical="center"/>
    </xf>
    <xf numFmtId="0" fontId="29" fillId="3" borderId="2" xfId="11" applyFont="1" applyFill="1" applyBorder="1" applyAlignment="1">
      <alignment horizontal="center" vertical="center" wrapText="1"/>
    </xf>
    <xf numFmtId="0" fontId="29" fillId="3" borderId="3" xfId="11" applyFont="1" applyFill="1" applyBorder="1" applyAlignment="1">
      <alignment horizontal="center" vertical="center" wrapText="1"/>
    </xf>
    <xf numFmtId="0" fontId="29" fillId="3" borderId="4" xfId="1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7">
    <cellStyle name="20 % – Zvýraznění2" xfId="1" builtinId="34"/>
    <cellStyle name="Datum" xfId="3"/>
    <cellStyle name="Finanční0" xfId="4"/>
    <cellStyle name="Měna0" xfId="5"/>
    <cellStyle name="Normální" xfId="0" builtinId="0"/>
    <cellStyle name="Normální 10" xfId="14"/>
    <cellStyle name="Normální 2" xfId="2"/>
    <cellStyle name="Normální 2 2" xfId="11"/>
    <cellStyle name="Normální 3" xfId="10"/>
    <cellStyle name="Normální 3 2" xfId="13"/>
    <cellStyle name="Normální 4" xfId="12"/>
    <cellStyle name="Normální 6" xfId="16"/>
    <cellStyle name="normální_nez0901" xfId="15"/>
    <cellStyle name="Pevný" xfId="6"/>
    <cellStyle name="vzorce" xfId="9"/>
    <cellStyle name="Záhlaví 1" xfId="7"/>
    <cellStyle name="Záhlaví 2" xfId="8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7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6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724563841284547E-2"/>
          <c:y val="0.13804372690189545"/>
          <c:w val="0.81904227915782968"/>
          <c:h val="0.67587245548966324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[1]SM_vývoj!$B$46:$P$46</c:f>
              <c:strCache>
                <c:ptCount val="15"/>
                <c:pt idx="0">
                  <c:v>duben 2011</c:v>
                </c:pt>
                <c:pt idx="1">
                  <c:v>květen 2011</c:v>
                </c:pt>
                <c:pt idx="2">
                  <c:v>červen 2011</c:v>
                </c:pt>
                <c:pt idx="3">
                  <c:v>září 2011</c:v>
                </c:pt>
                <c:pt idx="4">
                  <c:v>leden 2012</c:v>
                </c:pt>
                <c:pt idx="5">
                  <c:v>duben 2012</c:v>
                </c:pt>
                <c:pt idx="6">
                  <c:v>leden 2013</c:v>
                </c:pt>
                <c:pt idx="7">
                  <c:v>březen 2013</c:v>
                </c:pt>
                <c:pt idx="8">
                  <c:v>duben 2013</c:v>
                </c:pt>
                <c:pt idx="9">
                  <c:v>červen 2013</c:v>
                </c:pt>
                <c:pt idx="10">
                  <c:v>srpen 2013</c:v>
                </c:pt>
                <c:pt idx="11">
                  <c:v>září 2013</c:v>
                </c:pt>
                <c:pt idx="12">
                  <c:v>říjen 2013</c:v>
                </c:pt>
                <c:pt idx="13">
                  <c:v>leden 2014</c:v>
                </c:pt>
                <c:pt idx="14">
                  <c:v>červenec 2014</c:v>
                </c:pt>
              </c:strCache>
            </c:strRef>
          </c:cat>
          <c:val>
            <c:numRef>
              <c:f>[1]SM_vývoj!$B$47:$P$47</c:f>
              <c:numCache>
                <c:formatCode>General</c:formatCode>
                <c:ptCount val="15"/>
                <c:pt idx="0">
                  <c:v>8136</c:v>
                </c:pt>
                <c:pt idx="1">
                  <c:v>7136</c:v>
                </c:pt>
                <c:pt idx="2">
                  <c:v>6951</c:v>
                </c:pt>
                <c:pt idx="3">
                  <c:v>6237</c:v>
                </c:pt>
                <c:pt idx="4">
                  <c:v>8190</c:v>
                </c:pt>
                <c:pt idx="5">
                  <c:v>8329</c:v>
                </c:pt>
                <c:pt idx="6">
                  <c:v>8382</c:v>
                </c:pt>
                <c:pt idx="7">
                  <c:v>8472</c:v>
                </c:pt>
                <c:pt idx="8">
                  <c:v>8532</c:v>
                </c:pt>
                <c:pt idx="9">
                  <c:v>8676</c:v>
                </c:pt>
                <c:pt idx="10">
                  <c:v>8692</c:v>
                </c:pt>
                <c:pt idx="11">
                  <c:v>9011</c:v>
                </c:pt>
                <c:pt idx="12">
                  <c:v>9020</c:v>
                </c:pt>
                <c:pt idx="13">
                  <c:v>9407</c:v>
                </c:pt>
                <c:pt idx="14">
                  <c:v>10007</c:v>
                </c:pt>
              </c:numCache>
            </c:numRef>
          </c:val>
          <c:smooth val="0"/>
        </c:ser>
        <c:ser>
          <c:idx val="1"/>
          <c:order val="1"/>
          <c:tx>
            <c:v>potřeba</c:v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strRef>
              <c:f>[1]SM_vývoj!$B$46:$P$46</c:f>
              <c:strCache>
                <c:ptCount val="15"/>
                <c:pt idx="0">
                  <c:v>duben 2011</c:v>
                </c:pt>
                <c:pt idx="1">
                  <c:v>květen 2011</c:v>
                </c:pt>
                <c:pt idx="2">
                  <c:v>červen 2011</c:v>
                </c:pt>
                <c:pt idx="3">
                  <c:v>září 2011</c:v>
                </c:pt>
                <c:pt idx="4">
                  <c:v>leden 2012</c:v>
                </c:pt>
                <c:pt idx="5">
                  <c:v>duben 2012</c:v>
                </c:pt>
                <c:pt idx="6">
                  <c:v>leden 2013</c:v>
                </c:pt>
                <c:pt idx="7">
                  <c:v>březen 2013</c:v>
                </c:pt>
                <c:pt idx="8">
                  <c:v>duben 2013</c:v>
                </c:pt>
                <c:pt idx="9">
                  <c:v>červen 2013</c:v>
                </c:pt>
                <c:pt idx="10">
                  <c:v>srpen 2013</c:v>
                </c:pt>
                <c:pt idx="11">
                  <c:v>září 2013</c:v>
                </c:pt>
                <c:pt idx="12">
                  <c:v>říjen 2013</c:v>
                </c:pt>
                <c:pt idx="13">
                  <c:v>leden 2014</c:v>
                </c:pt>
                <c:pt idx="14">
                  <c:v>červenec 2014</c:v>
                </c:pt>
              </c:strCache>
            </c:strRef>
          </c:cat>
          <c:val>
            <c:numRef>
              <c:f>[1]SM_vývoj!$B$48:$P$48</c:f>
              <c:numCache>
                <c:formatCode>General</c:formatCode>
                <c:ptCount val="15"/>
                <c:pt idx="0">
                  <c:v>8136</c:v>
                </c:pt>
                <c:pt idx="1">
                  <c:v>8136</c:v>
                </c:pt>
                <c:pt idx="2">
                  <c:v>8136</c:v>
                </c:pt>
                <c:pt idx="3">
                  <c:v>8136</c:v>
                </c:pt>
                <c:pt idx="4">
                  <c:v>11778</c:v>
                </c:pt>
                <c:pt idx="5">
                  <c:v>11778</c:v>
                </c:pt>
                <c:pt idx="6">
                  <c:v>11778</c:v>
                </c:pt>
                <c:pt idx="7">
                  <c:v>11778</c:v>
                </c:pt>
                <c:pt idx="8">
                  <c:v>11778</c:v>
                </c:pt>
                <c:pt idx="9">
                  <c:v>11778</c:v>
                </c:pt>
                <c:pt idx="10">
                  <c:v>11778</c:v>
                </c:pt>
                <c:pt idx="11">
                  <c:v>11778</c:v>
                </c:pt>
                <c:pt idx="12">
                  <c:v>11778</c:v>
                </c:pt>
                <c:pt idx="13">
                  <c:v>11778</c:v>
                </c:pt>
                <c:pt idx="14">
                  <c:v>11778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57408"/>
        <c:axId val="80143104"/>
      </c:lineChart>
      <c:catAx>
        <c:axId val="806574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100000" vert="horz"/>
          <a:lstStyle/>
          <a:p>
            <a:pPr>
              <a:defRPr b="1" i="0" baseline="0"/>
            </a:pPr>
            <a:endParaRPr lang="cs-CZ"/>
          </a:p>
        </c:txPr>
        <c:crossAx val="80143104"/>
        <c:crosses val="autoZero"/>
        <c:auto val="1"/>
        <c:lblAlgn val="ctr"/>
        <c:lblOffset val="100"/>
        <c:noMultiLvlLbl val="0"/>
      </c:catAx>
      <c:valAx>
        <c:axId val="80143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 i="0" baseline="0"/>
            </a:pPr>
            <a:endParaRPr lang="cs-CZ"/>
          </a:p>
        </c:txPr>
        <c:crossAx val="80657408"/>
        <c:crosses val="autoZero"/>
        <c:crossBetween val="between"/>
      </c:valAx>
      <c:spPr>
        <a:solidFill>
          <a:schemeClr val="bg2">
            <a:lumMod val="90000"/>
          </a:schemeClr>
        </a:solidFill>
      </c:spPr>
    </c:plotArea>
    <c:legend>
      <c:legendPos val="r"/>
      <c:layout>
        <c:manualLayout>
          <c:xMode val="edge"/>
          <c:yMode val="edge"/>
          <c:x val="0.89958263413794592"/>
          <c:y val="0.3847851777148546"/>
          <c:w val="8.0546526319083434E-2"/>
          <c:h val="0.11877118808424809"/>
        </c:manualLayout>
      </c:layout>
      <c:overlay val="0"/>
    </c:legend>
    <c:plotVisOnly val="1"/>
    <c:dispBlanksAs val="gap"/>
    <c:showDLblsOverMax val="0"/>
  </c:chart>
  <c:spPr>
    <a:effectLst>
      <a:outerShdw blurRad="50800" dist="50800" dir="5400000" algn="ctr" rotWithShape="0">
        <a:schemeClr val="tx2">
          <a:lumMod val="20000"/>
          <a:lumOff val="80000"/>
        </a:schemeClr>
      </a:outerShdw>
    </a:effectLst>
  </c:spPr>
  <c:printSettings>
    <c:headerFooter/>
    <c:pageMargins b="0" l="0" r="0" t="0" header="0" footer="0"/>
    <c:pageSetup paperSize="9" orientation="landscape" horizontalDpi="-2" verticalDpi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 algn="ctr">
              <a:defRPr sz="2000"/>
            </a:pPr>
            <a:r>
              <a:rPr lang="cs-CZ" sz="3600"/>
              <a:t>Počet osob podpořených v rámci APZ v roce 2014</a:t>
            </a:r>
          </a:p>
        </c:rich>
      </c:tx>
      <c:layout>
        <c:manualLayout>
          <c:xMode val="edge"/>
          <c:yMode val="edge"/>
          <c:x val="0.19248578582408657"/>
          <c:y val="6.7401753656431793E-2"/>
        </c:manualLayout>
      </c:layout>
      <c:overlay val="0"/>
    </c:title>
    <c:autoTitleDeleted val="0"/>
    <c:view3D>
      <c:rotX val="20"/>
      <c:hPercent val="47"/>
      <c:rotY val="38"/>
      <c:depthPercent val="7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3715058608869503E-2"/>
          <c:y val="0.11755060430052718"/>
          <c:w val="0.94899680544765475"/>
          <c:h val="0.765954806151279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6.5929100634572581E-3"/>
                  <c:y val="-2.28273256887665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9663277849762451E-3"/>
                  <c:y val="-1.7873100983020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5928890981869206E-3"/>
                  <c:y val="-1.072386058981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6710261410413765E-3"/>
                  <c:y val="-4.4276859166662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4184129974099369E-3"/>
                  <c:y val="-8.93655049151027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038323532343268E-2"/>
                  <c:y val="-2.2256367207830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8.4765716976688745E-3"/>
                  <c:y val="-1.608579088471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80898036479625E-2"/>
                  <c:y val="-1.2401107142733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7.5347303979279492E-3"/>
                  <c:y val="-2.8596961572832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1.608579088471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9.4184129974099365E-4"/>
                  <c:y val="-1.072386058981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8.2488440251847379E-3"/>
                  <c:y val="-1.3878563660768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6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[8]ČR!$AH$26:$AH$37</c:f>
              <c:strCache>
                <c:ptCount val="12"/>
                <c:pt idx="0">
                  <c:v>VPP</c:v>
                </c:pt>
                <c:pt idx="1">
                  <c:v>SÚPM vč.SVČ</c:v>
                </c:pt>
                <c:pt idx="2">
                  <c:v>CHPM vč. SVČ</c:v>
                </c:pt>
                <c:pt idx="3">
                  <c:v>ESF VPP</c:v>
                </c:pt>
                <c:pt idx="4">
                  <c:v>ESF SÚPM</c:v>
                </c:pt>
                <c:pt idx="5">
                  <c:v>ESF CP (RIP)</c:v>
                </c:pt>
                <c:pt idx="6">
                  <c:v>REKV</c:v>
                </c:pt>
                <c:pt idx="7">
                  <c:v>Zvolená rekv.</c:v>
                </c:pt>
                <c:pt idx="8">
                  <c:v>přísp. na provoz CHPM a CHPM-SVČ</c:v>
                </c:pt>
                <c:pt idx="9">
                  <c:v>přísp. na zapracování</c:v>
                </c:pt>
                <c:pt idx="10">
                  <c:v>překlenovací přísp.</c:v>
                </c:pt>
                <c:pt idx="11">
                  <c:v>APP</c:v>
                </c:pt>
              </c:strCache>
            </c:strRef>
          </c:cat>
          <c:val>
            <c:numRef>
              <c:f>[8]ČR!$AJ$26:$AJ$37</c:f>
              <c:numCache>
                <c:formatCode>General</c:formatCode>
                <c:ptCount val="12"/>
                <c:pt idx="0">
                  <c:v>4263</c:v>
                </c:pt>
                <c:pt idx="1">
                  <c:v>8087</c:v>
                </c:pt>
                <c:pt idx="2">
                  <c:v>1132</c:v>
                </c:pt>
                <c:pt idx="3">
                  <c:v>18704</c:v>
                </c:pt>
                <c:pt idx="4">
                  <c:v>24994</c:v>
                </c:pt>
                <c:pt idx="5">
                  <c:v>9738</c:v>
                </c:pt>
                <c:pt idx="6">
                  <c:v>25849</c:v>
                </c:pt>
                <c:pt idx="7">
                  <c:v>20605</c:v>
                </c:pt>
                <c:pt idx="8">
                  <c:v>125</c:v>
                </c:pt>
                <c:pt idx="9">
                  <c:v>36</c:v>
                </c:pt>
                <c:pt idx="10">
                  <c:v>276</c:v>
                </c:pt>
                <c:pt idx="11">
                  <c:v>1570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0875392"/>
        <c:axId val="90876928"/>
        <c:axId val="0"/>
      </c:bar3DChart>
      <c:catAx>
        <c:axId val="90875392"/>
        <c:scaling>
          <c:orientation val="minMax"/>
        </c:scaling>
        <c:delete val="0"/>
        <c:axPos val="b"/>
        <c:numFmt formatCode="#,##0.00" sourceLinked="0"/>
        <c:majorTickMark val="out"/>
        <c:minorTickMark val="none"/>
        <c:tickLblPos val="low"/>
        <c:txPr>
          <a:bodyPr rot="-1200000" vert="horz"/>
          <a:lstStyle/>
          <a:p>
            <a:pPr>
              <a:defRPr sz="2000"/>
            </a:pPr>
            <a:endParaRPr lang="cs-CZ"/>
          </a:p>
        </c:txPr>
        <c:crossAx val="9087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8769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600"/>
            </a:pPr>
            <a:endParaRPr lang="cs-CZ"/>
          </a:p>
        </c:txPr>
        <c:crossAx val="90875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cs-CZ" sz="2000"/>
              <a:t>Meziroční rozdíly počtu uchazečů o zaměstnání </a:t>
            </a:r>
          </a:p>
        </c:rich>
      </c:tx>
      <c:layout>
        <c:manualLayout>
          <c:xMode val="edge"/>
          <c:yMode val="edge"/>
          <c:x val="0.3330191822596279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[2]uch!$IH$37:$KC$38</c:f>
              <c:multiLvlStrCache>
                <c:ptCount val="4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  <c:pt idx="24">
                    <c:v>2013</c:v>
                  </c:pt>
                  <c:pt idx="36">
                    <c:v>2014</c:v>
                  </c:pt>
                </c:lvl>
              </c:multiLvlStrCache>
            </c:multiLvlStrRef>
          </c:cat>
          <c:val>
            <c:numRef>
              <c:f>[2]uch!$IH$53:$KC$53</c:f>
              <c:numCache>
                <c:formatCode>General</c:formatCode>
                <c:ptCount val="48"/>
                <c:pt idx="0">
                  <c:v>-2363</c:v>
                </c:pt>
                <c:pt idx="1">
                  <c:v>-16239</c:v>
                </c:pt>
                <c:pt idx="2">
                  <c:v>-25062</c:v>
                </c:pt>
                <c:pt idx="3">
                  <c:v>-26286</c:v>
                </c:pt>
                <c:pt idx="4">
                  <c:v>-24823</c:v>
                </c:pt>
                <c:pt idx="5">
                  <c:v>-21725</c:v>
                </c:pt>
                <c:pt idx="6">
                  <c:v>-19700</c:v>
                </c:pt>
                <c:pt idx="7">
                  <c:v>-19959</c:v>
                </c:pt>
                <c:pt idx="8">
                  <c:v>-25366</c:v>
                </c:pt>
                <c:pt idx="9">
                  <c:v>-24543</c:v>
                </c:pt>
                <c:pt idx="10">
                  <c:v>-30236</c:v>
                </c:pt>
                <c:pt idx="11">
                  <c:v>-53100</c:v>
                </c:pt>
                <c:pt idx="12">
                  <c:v>-37774</c:v>
                </c:pt>
                <c:pt idx="13">
                  <c:v>-25211</c:v>
                </c:pt>
                <c:pt idx="14">
                  <c:v>-22582</c:v>
                </c:pt>
                <c:pt idx="15">
                  <c:v>-16520</c:v>
                </c:pt>
                <c:pt idx="16">
                  <c:v>-7857</c:v>
                </c:pt>
                <c:pt idx="17">
                  <c:v>-4189</c:v>
                </c:pt>
                <c:pt idx="18">
                  <c:v>13</c:v>
                </c:pt>
                <c:pt idx="19">
                  <c:v>5158</c:v>
                </c:pt>
                <c:pt idx="20">
                  <c:v>18070</c:v>
                </c:pt>
                <c:pt idx="21">
                  <c:v>26144</c:v>
                </c:pt>
                <c:pt idx="22">
                  <c:v>32094</c:v>
                </c:pt>
                <c:pt idx="23">
                  <c:v>36860</c:v>
                </c:pt>
                <c:pt idx="24">
                  <c:v>51720</c:v>
                </c:pt>
                <c:pt idx="25">
                  <c:v>51998</c:v>
                </c:pt>
                <c:pt idx="26">
                  <c:v>62588</c:v>
                </c:pt>
                <c:pt idx="27">
                  <c:v>67906</c:v>
                </c:pt>
                <c:pt idx="28">
                  <c:v>65364</c:v>
                </c:pt>
                <c:pt idx="29">
                  <c:v>65887</c:v>
                </c:pt>
                <c:pt idx="30">
                  <c:v>65499</c:v>
                </c:pt>
                <c:pt idx="31">
                  <c:v>65038</c:v>
                </c:pt>
                <c:pt idx="32">
                  <c:v>63873</c:v>
                </c:pt>
                <c:pt idx="33">
                  <c:v>59919</c:v>
                </c:pt>
                <c:pt idx="34">
                  <c:v>56815</c:v>
                </c:pt>
                <c:pt idx="35">
                  <c:v>51522</c:v>
                </c:pt>
                <c:pt idx="36">
                  <c:v>43465</c:v>
                </c:pt>
                <c:pt idx="37">
                  <c:v>31707</c:v>
                </c:pt>
                <c:pt idx="38">
                  <c:v>20547</c:v>
                </c:pt>
                <c:pt idx="39">
                  <c:v>9680</c:v>
                </c:pt>
                <c:pt idx="40">
                  <c:v>2510</c:v>
                </c:pt>
                <c:pt idx="41">
                  <c:v>-3294</c:v>
                </c:pt>
                <c:pt idx="42">
                  <c:v>-9732</c:v>
                </c:pt>
                <c:pt idx="43">
                  <c:v>-16506</c:v>
                </c:pt>
                <c:pt idx="44">
                  <c:v>-27960</c:v>
                </c:pt>
                <c:pt idx="45">
                  <c:v>-37043</c:v>
                </c:pt>
                <c:pt idx="46">
                  <c:v>-47805</c:v>
                </c:pt>
                <c:pt idx="47">
                  <c:v>-54919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210560"/>
        <c:axId val="81547648"/>
      </c:barChart>
      <c:catAx>
        <c:axId val="8021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accent1"/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81547648"/>
        <c:crosses val="autoZero"/>
        <c:auto val="1"/>
        <c:lblAlgn val="ctr"/>
        <c:lblOffset val="100"/>
        <c:noMultiLvlLbl val="0"/>
      </c:catAx>
      <c:valAx>
        <c:axId val="81547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v tisících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0210560"/>
        <c:crosses val="autoZero"/>
        <c:crossBetween val="midCat"/>
        <c:dispUnits>
          <c:builtInUnit val="thousands"/>
        </c:dispUnits>
      </c:valAx>
    </c:plotArea>
    <c:plotVisOnly val="1"/>
    <c:dispBlanksAs val="gap"/>
    <c:showDLblsOverMax val="0"/>
  </c:chart>
  <c:txPr>
    <a:bodyPr/>
    <a:lstStyle/>
    <a:p>
      <a:pPr>
        <a:defRPr sz="1400" baseline="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Vývoj míry nezaměstnanosti (v 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p3c!$A$5</c:f>
              <c:strCache>
                <c:ptCount val="1"/>
                <c:pt idx="0">
                  <c:v>Czech Republic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p3c!$B$2:$M$2</c:f>
              <c:strCache>
                <c:ptCount val="12"/>
                <c:pt idx="0">
                  <c:v>2012Q1</c:v>
                </c:pt>
                <c:pt idx="1">
                  <c:v>2012Q2</c:v>
                </c:pt>
                <c:pt idx="2">
                  <c:v>2012Q3</c:v>
                </c:pt>
                <c:pt idx="3">
                  <c:v>2012Q4</c:v>
                </c:pt>
                <c:pt idx="4">
                  <c:v>2013Q1</c:v>
                </c:pt>
                <c:pt idx="5">
                  <c:v>2013Q2</c:v>
                </c:pt>
                <c:pt idx="6">
                  <c:v>2013Q3</c:v>
                </c:pt>
                <c:pt idx="7">
                  <c:v>2013Q4</c:v>
                </c:pt>
                <c:pt idx="8">
                  <c:v>2014Q1</c:v>
                </c:pt>
                <c:pt idx="9">
                  <c:v>2014Q2</c:v>
                </c:pt>
                <c:pt idx="10">
                  <c:v>2014Q3</c:v>
                </c:pt>
                <c:pt idx="11">
                  <c:v>2014Q4</c:v>
                </c:pt>
              </c:strCache>
            </c:strRef>
          </c:cat>
          <c:val>
            <c:numRef>
              <c:f>p3c!$B$5:$M$5</c:f>
              <c:numCache>
                <c:formatCode>#,##0.0</c:formatCode>
                <c:ptCount val="12"/>
                <c:pt idx="0">
                  <c:v>7.1</c:v>
                </c:pt>
                <c:pt idx="1">
                  <c:v>6.7</c:v>
                </c:pt>
                <c:pt idx="2">
                  <c:v>7</c:v>
                </c:pt>
                <c:pt idx="3">
                  <c:v>7.2</c:v>
                </c:pt>
                <c:pt idx="4">
                  <c:v>7.5</c:v>
                </c:pt>
                <c:pt idx="5">
                  <c:v>6.8</c:v>
                </c:pt>
                <c:pt idx="6">
                  <c:v>7</c:v>
                </c:pt>
                <c:pt idx="7">
                  <c:v>6.7</c:v>
                </c:pt>
                <c:pt idx="8">
                  <c:v>6.8</c:v>
                </c:pt>
                <c:pt idx="9">
                  <c:v>6</c:v>
                </c:pt>
                <c:pt idx="10">
                  <c:v>5.9</c:v>
                </c:pt>
                <c:pt idx="11">
                  <c:v>5.7</c:v>
                </c:pt>
              </c:numCache>
            </c:numRef>
          </c:val>
        </c:ser>
        <c:ser>
          <c:idx val="1"/>
          <c:order val="1"/>
          <c:tx>
            <c:strRef>
              <c:f>p3c!$A$20</c:f>
              <c:strCache>
                <c:ptCount val="1"/>
                <c:pt idx="0">
                  <c:v>EU 28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p3c!$B$2:$M$2</c:f>
              <c:strCache>
                <c:ptCount val="12"/>
                <c:pt idx="0">
                  <c:v>2012Q1</c:v>
                </c:pt>
                <c:pt idx="1">
                  <c:v>2012Q2</c:v>
                </c:pt>
                <c:pt idx="2">
                  <c:v>2012Q3</c:v>
                </c:pt>
                <c:pt idx="3">
                  <c:v>2012Q4</c:v>
                </c:pt>
                <c:pt idx="4">
                  <c:v>2013Q1</c:v>
                </c:pt>
                <c:pt idx="5">
                  <c:v>2013Q2</c:v>
                </c:pt>
                <c:pt idx="6">
                  <c:v>2013Q3</c:v>
                </c:pt>
                <c:pt idx="7">
                  <c:v>2013Q4</c:v>
                </c:pt>
                <c:pt idx="8">
                  <c:v>2014Q1</c:v>
                </c:pt>
                <c:pt idx="9">
                  <c:v>2014Q2</c:v>
                </c:pt>
                <c:pt idx="10">
                  <c:v>2014Q3</c:v>
                </c:pt>
                <c:pt idx="11">
                  <c:v>2014Q4</c:v>
                </c:pt>
              </c:strCache>
            </c:strRef>
          </c:cat>
          <c:val>
            <c:numRef>
              <c:f>p3c!$B$20:$M$20</c:f>
              <c:numCache>
                <c:formatCode>#,##0.0</c:formatCode>
                <c:ptCount val="12"/>
                <c:pt idx="0">
                  <c:v>10.6</c:v>
                </c:pt>
                <c:pt idx="1">
                  <c:v>10.3</c:v>
                </c:pt>
                <c:pt idx="2">
                  <c:v>10.199999999999999</c:v>
                </c:pt>
                <c:pt idx="3">
                  <c:v>10.7</c:v>
                </c:pt>
                <c:pt idx="4">
                  <c:v>11.4</c:v>
                </c:pt>
                <c:pt idx="5">
                  <c:v>10.8</c:v>
                </c:pt>
                <c:pt idx="6">
                  <c:v>10.5</c:v>
                </c:pt>
                <c:pt idx="7">
                  <c:v>10.7</c:v>
                </c:pt>
                <c:pt idx="8">
                  <c:v>11</c:v>
                </c:pt>
                <c:pt idx="9">
                  <c:v>10.1</c:v>
                </c:pt>
                <c:pt idx="10">
                  <c:v>9.6999999999999993</c:v>
                </c:pt>
                <c:pt idx="11">
                  <c:v>9.9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48960"/>
        <c:axId val="81450496"/>
      </c:barChart>
      <c:catAx>
        <c:axId val="81448960"/>
        <c:scaling>
          <c:orientation val="minMax"/>
        </c:scaling>
        <c:delete val="0"/>
        <c:axPos val="b"/>
        <c:majorTickMark val="none"/>
        <c:minorTickMark val="none"/>
        <c:tickLblPos val="nextTo"/>
        <c:crossAx val="81450496"/>
        <c:crosses val="autoZero"/>
        <c:auto val="1"/>
        <c:lblAlgn val="ctr"/>
        <c:lblOffset val="100"/>
        <c:noMultiLvlLbl val="0"/>
      </c:catAx>
      <c:valAx>
        <c:axId val="81450496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crossAx val="814489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dlouhodobé nezaměstnanosti v %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[4]Data!$A$46</c:f>
              <c:strCache>
                <c:ptCount val="1"/>
                <c:pt idx="0">
                  <c:v>ČR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7777777777777779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1111111111111112E-2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[4]Data!$B$45:$K$45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[4]Data!$B$46:$K$46</c:f>
              <c:numCache>
                <c:formatCode>General</c:formatCode>
                <c:ptCount val="10"/>
                <c:pt idx="0">
                  <c:v>4.2</c:v>
                </c:pt>
                <c:pt idx="1">
                  <c:v>4.2</c:v>
                </c:pt>
                <c:pt idx="2">
                  <c:v>3.9</c:v>
                </c:pt>
                <c:pt idx="3">
                  <c:v>2.8</c:v>
                </c:pt>
                <c:pt idx="4">
                  <c:v>2.2000000000000002</c:v>
                </c:pt>
                <c:pt idx="5">
                  <c:v>2</c:v>
                </c:pt>
                <c:pt idx="6">
                  <c:v>3</c:v>
                </c:pt>
                <c:pt idx="7">
                  <c:v>2.7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</c:ser>
        <c:ser>
          <c:idx val="1"/>
          <c:order val="1"/>
          <c:tx>
            <c:strRef>
              <c:f>[4]Data!$A$47</c:f>
              <c:strCache>
                <c:ptCount val="1"/>
                <c:pt idx="0">
                  <c:v>EU 28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7777777777777649E-3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555555555555555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666666666666614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[4]Data!$B$45:$K$45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[4]Data!$B$47:$K$47</c:f>
              <c:numCache>
                <c:formatCode>General</c:formatCode>
                <c:ptCount val="10"/>
                <c:pt idx="0">
                  <c:v>4.3</c:v>
                </c:pt>
                <c:pt idx="1">
                  <c:v>4.0999999999999996</c:v>
                </c:pt>
                <c:pt idx="2">
                  <c:v>3.7</c:v>
                </c:pt>
                <c:pt idx="3">
                  <c:v>3.1</c:v>
                </c:pt>
                <c:pt idx="4">
                  <c:v>2.6</c:v>
                </c:pt>
                <c:pt idx="5">
                  <c:v>3</c:v>
                </c:pt>
                <c:pt idx="6">
                  <c:v>3.9</c:v>
                </c:pt>
                <c:pt idx="7">
                  <c:v>4.0999999999999996</c:v>
                </c:pt>
                <c:pt idx="8">
                  <c:v>4.7</c:v>
                </c:pt>
                <c:pt idx="9">
                  <c:v>5.0999999999999996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45056"/>
        <c:axId val="82855040"/>
      </c:barChart>
      <c:catAx>
        <c:axId val="82845056"/>
        <c:scaling>
          <c:orientation val="minMax"/>
        </c:scaling>
        <c:delete val="0"/>
        <c:axPos val="b"/>
        <c:majorTickMark val="none"/>
        <c:minorTickMark val="none"/>
        <c:tickLblPos val="nextTo"/>
        <c:crossAx val="82855040"/>
        <c:crosses val="autoZero"/>
        <c:auto val="1"/>
        <c:lblAlgn val="ctr"/>
        <c:lblOffset val="100"/>
        <c:noMultiLvlLbl val="0"/>
      </c:catAx>
      <c:valAx>
        <c:axId val="828550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28450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nezaměstnanosti</a:t>
            </a:r>
            <a:r>
              <a:rPr lang="cs-CZ" sz="1200"/>
              <a:t> v %</a:t>
            </a:r>
            <a:endParaRPr lang="en-US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[5]Data!$A$17</c:f>
              <c:strCache>
                <c:ptCount val="1"/>
                <c:pt idx="0">
                  <c:v>Czech Republic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[5]Data!$B$11:$K$11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strCache>
            </c:strRef>
          </c:cat>
          <c:val>
            <c:numRef>
              <c:f>[5]Data!$B$17:$K$17</c:f>
              <c:numCache>
                <c:formatCode>General</c:formatCode>
                <c:ptCount val="10"/>
                <c:pt idx="0">
                  <c:v>7.9</c:v>
                </c:pt>
                <c:pt idx="1">
                  <c:v>7.1</c:v>
                </c:pt>
                <c:pt idx="2">
                  <c:v>5.3</c:v>
                </c:pt>
                <c:pt idx="3">
                  <c:v>4.4000000000000004</c:v>
                </c:pt>
                <c:pt idx="4">
                  <c:v>6.7</c:v>
                </c:pt>
                <c:pt idx="5">
                  <c:v>7.3</c:v>
                </c:pt>
                <c:pt idx="6">
                  <c:v>6.7</c:v>
                </c:pt>
                <c:pt idx="7">
                  <c:v>7</c:v>
                </c:pt>
                <c:pt idx="8">
                  <c:v>7</c:v>
                </c:pt>
                <c:pt idx="9">
                  <c:v>6.1</c:v>
                </c:pt>
              </c:numCache>
            </c:numRef>
          </c:val>
        </c:ser>
        <c:ser>
          <c:idx val="1"/>
          <c:order val="1"/>
          <c:tx>
            <c:strRef>
              <c:f>[5]Data!$A$29</c:f>
              <c:strCache>
                <c:ptCount val="1"/>
                <c:pt idx="0">
                  <c:v>EU 28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[5]Data!$B$11:$K$11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strCache>
            </c:strRef>
          </c:cat>
          <c:val>
            <c:numRef>
              <c:f>[5]Data!$B$29:$K$29</c:f>
              <c:numCache>
                <c:formatCode>General</c:formatCode>
                <c:ptCount val="10"/>
                <c:pt idx="0">
                  <c:v>9</c:v>
                </c:pt>
                <c:pt idx="1">
                  <c:v>8.1999999999999993</c:v>
                </c:pt>
                <c:pt idx="2">
                  <c:v>7.2</c:v>
                </c:pt>
                <c:pt idx="3">
                  <c:v>7</c:v>
                </c:pt>
                <c:pt idx="4">
                  <c:v>8.9</c:v>
                </c:pt>
                <c:pt idx="5">
                  <c:v>9.6</c:v>
                </c:pt>
                <c:pt idx="6">
                  <c:v>9.6</c:v>
                </c:pt>
                <c:pt idx="7">
                  <c:v>10.5</c:v>
                </c:pt>
                <c:pt idx="8">
                  <c:v>10.8</c:v>
                </c:pt>
                <c:pt idx="9">
                  <c:v>10.199999999999999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89344"/>
        <c:axId val="82968960"/>
      </c:barChart>
      <c:catAx>
        <c:axId val="82889344"/>
        <c:scaling>
          <c:orientation val="minMax"/>
        </c:scaling>
        <c:delete val="0"/>
        <c:axPos val="b"/>
        <c:majorTickMark val="none"/>
        <c:minorTickMark val="none"/>
        <c:tickLblPos val="nextTo"/>
        <c:crossAx val="82968960"/>
        <c:crosses val="autoZero"/>
        <c:auto val="1"/>
        <c:lblAlgn val="ctr"/>
        <c:lblOffset val="100"/>
        <c:noMultiLvlLbl val="0"/>
      </c:catAx>
      <c:valAx>
        <c:axId val="829689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28893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nezaměstnanosti osob s nízkou kvalifikací v %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[6]Data!$A$48</c:f>
              <c:strCache>
                <c:ptCount val="1"/>
                <c:pt idx="0">
                  <c:v>ČR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[6]Data!$B$46:$K$46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[6]Data!$B$48:$K$48</c:f>
              <c:numCache>
                <c:formatCode>General</c:formatCode>
                <c:ptCount val="10"/>
                <c:pt idx="0">
                  <c:v>25.9</c:v>
                </c:pt>
                <c:pt idx="1">
                  <c:v>26.8</c:v>
                </c:pt>
                <c:pt idx="2">
                  <c:v>24.5</c:v>
                </c:pt>
                <c:pt idx="3">
                  <c:v>20.100000000000001</c:v>
                </c:pt>
                <c:pt idx="4">
                  <c:v>19.100000000000001</c:v>
                </c:pt>
                <c:pt idx="5">
                  <c:v>24.1</c:v>
                </c:pt>
                <c:pt idx="6">
                  <c:v>25</c:v>
                </c:pt>
                <c:pt idx="7">
                  <c:v>24.3</c:v>
                </c:pt>
                <c:pt idx="8">
                  <c:v>28.5</c:v>
                </c:pt>
                <c:pt idx="9">
                  <c:v>25.6</c:v>
                </c:pt>
              </c:numCache>
            </c:numRef>
          </c:val>
        </c:ser>
        <c:ser>
          <c:idx val="0"/>
          <c:order val="1"/>
          <c:tx>
            <c:strRef>
              <c:f>[6]Data!$A$47</c:f>
              <c:strCache>
                <c:ptCount val="1"/>
                <c:pt idx="0">
                  <c:v>EU 28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[6]Data!$B$46:$K$46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[6]Data!$B$47:$K$47</c:f>
              <c:numCache>
                <c:formatCode>General</c:formatCode>
                <c:ptCount val="10"/>
                <c:pt idx="0">
                  <c:v>12</c:v>
                </c:pt>
                <c:pt idx="1">
                  <c:v>11.9</c:v>
                </c:pt>
                <c:pt idx="2">
                  <c:v>11.5</c:v>
                </c:pt>
                <c:pt idx="3">
                  <c:v>10.6</c:v>
                </c:pt>
                <c:pt idx="4">
                  <c:v>11.3</c:v>
                </c:pt>
                <c:pt idx="5">
                  <c:v>14.4</c:v>
                </c:pt>
                <c:pt idx="6">
                  <c:v>15.7</c:v>
                </c:pt>
                <c:pt idx="7">
                  <c:v>16.2</c:v>
                </c:pt>
                <c:pt idx="8">
                  <c:v>18.2</c:v>
                </c:pt>
                <c:pt idx="9">
                  <c:v>19.100000000000001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03264"/>
        <c:axId val="83004800"/>
      </c:barChart>
      <c:catAx>
        <c:axId val="83003264"/>
        <c:scaling>
          <c:orientation val="minMax"/>
        </c:scaling>
        <c:delete val="0"/>
        <c:axPos val="b"/>
        <c:majorTickMark val="none"/>
        <c:minorTickMark val="none"/>
        <c:tickLblPos val="nextTo"/>
        <c:crossAx val="83004800"/>
        <c:crosses val="autoZero"/>
        <c:auto val="1"/>
        <c:lblAlgn val="ctr"/>
        <c:lblOffset val="100"/>
        <c:noMultiLvlLbl val="0"/>
      </c:catAx>
      <c:valAx>
        <c:axId val="830048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30032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nezaměstnanosti mladých do 25 let v %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[7]Data!$A$15</c:f>
              <c:strCache>
                <c:ptCount val="1"/>
                <c:pt idx="0">
                  <c:v>ČR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333333333333333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[7]Data!$B$11:$K$11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strCache>
            </c:strRef>
          </c:cat>
          <c:val>
            <c:numRef>
              <c:f>[7]Data!$B$15:$K$15</c:f>
              <c:numCache>
                <c:formatCode>General</c:formatCode>
                <c:ptCount val="10"/>
                <c:pt idx="0">
                  <c:v>19.3</c:v>
                </c:pt>
                <c:pt idx="1">
                  <c:v>17.5</c:v>
                </c:pt>
                <c:pt idx="2">
                  <c:v>10.7</c:v>
                </c:pt>
                <c:pt idx="3">
                  <c:v>9.9</c:v>
                </c:pt>
                <c:pt idx="4">
                  <c:v>16.600000000000001</c:v>
                </c:pt>
                <c:pt idx="5">
                  <c:v>18.3</c:v>
                </c:pt>
                <c:pt idx="6">
                  <c:v>18.100000000000001</c:v>
                </c:pt>
                <c:pt idx="7">
                  <c:v>19.5</c:v>
                </c:pt>
                <c:pt idx="8">
                  <c:v>18.899999999999999</c:v>
                </c:pt>
                <c:pt idx="9">
                  <c:v>15.9</c:v>
                </c:pt>
              </c:numCache>
            </c:numRef>
          </c:val>
        </c:ser>
        <c:ser>
          <c:idx val="1"/>
          <c:order val="1"/>
          <c:tx>
            <c:strRef>
              <c:f>[7]Data!$A$12</c:f>
              <c:strCache>
                <c:ptCount val="1"/>
                <c:pt idx="0">
                  <c:v>EU 28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8.3333333333333454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2222222222222223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[7]Data!$B$11:$K$11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strCache>
            </c:strRef>
          </c:cat>
          <c:val>
            <c:numRef>
              <c:f>[7]Data!$B$12:$K$12</c:f>
              <c:numCache>
                <c:formatCode>General</c:formatCode>
                <c:ptCount val="10"/>
                <c:pt idx="0">
                  <c:v>18.899999999999999</c:v>
                </c:pt>
                <c:pt idx="1">
                  <c:v>17.600000000000001</c:v>
                </c:pt>
                <c:pt idx="2">
                  <c:v>15.7</c:v>
                </c:pt>
                <c:pt idx="3">
                  <c:v>15.8</c:v>
                </c:pt>
                <c:pt idx="4">
                  <c:v>20.100000000000001</c:v>
                </c:pt>
                <c:pt idx="5">
                  <c:v>21.2</c:v>
                </c:pt>
                <c:pt idx="6">
                  <c:v>21.6</c:v>
                </c:pt>
                <c:pt idx="7">
                  <c:v>23.1</c:v>
                </c:pt>
                <c:pt idx="8">
                  <c:v>23.6</c:v>
                </c:pt>
                <c:pt idx="9">
                  <c:v>22.1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34368"/>
        <c:axId val="91035904"/>
      </c:barChart>
      <c:catAx>
        <c:axId val="91034368"/>
        <c:scaling>
          <c:orientation val="minMax"/>
        </c:scaling>
        <c:delete val="0"/>
        <c:axPos val="b"/>
        <c:majorTickMark val="none"/>
        <c:minorTickMark val="none"/>
        <c:tickLblPos val="nextTo"/>
        <c:crossAx val="91035904"/>
        <c:crosses val="autoZero"/>
        <c:auto val="1"/>
        <c:lblAlgn val="ctr"/>
        <c:lblOffset val="100"/>
        <c:noMultiLvlLbl val="0"/>
      </c:catAx>
      <c:valAx>
        <c:axId val="910359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10343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P</a:t>
            </a:r>
            <a:r>
              <a:rPr lang="en-US"/>
              <a:t>očet zaměstnanců, jichž se tato propouštění budou týkat 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p3f!$P$5</c:f>
              <c:strCache>
                <c:ptCount val="1"/>
                <c:pt idx="0">
                  <c:v>počet zaměstnanců, jichž se tato propouštění budou týkat  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cat>
            <c:multiLvlStrRef>
              <c:f>p3f!$N$6:$O$29</c:f>
              <c:multiLvlStrCache>
                <c:ptCount val="24"/>
                <c:lvl>
                  <c:pt idx="0">
                    <c:v> leden</c:v>
                  </c:pt>
                  <c:pt idx="1">
                    <c:v>únor </c:v>
                  </c:pt>
                  <c:pt idx="2">
                    <c:v>březen </c:v>
                  </c:pt>
                  <c:pt idx="3">
                    <c:v>duben </c:v>
                  </c:pt>
                  <c:pt idx="4">
                    <c:v>květen</c:v>
                  </c:pt>
                  <c:pt idx="5">
                    <c:v>červen </c:v>
                  </c:pt>
                  <c:pt idx="6">
                    <c:v>červenec</c:v>
                  </c:pt>
                  <c:pt idx="7">
                    <c:v>srpen</c:v>
                  </c:pt>
                  <c:pt idx="8">
                    <c:v>září</c:v>
                  </c:pt>
                  <c:pt idx="9">
                    <c:v>říjen </c:v>
                  </c:pt>
                  <c:pt idx="10">
                    <c:v>listopad </c:v>
                  </c:pt>
                  <c:pt idx="11">
                    <c:v>prosinec </c:v>
                  </c:pt>
                  <c:pt idx="12">
                    <c:v> leden </c:v>
                  </c:pt>
                  <c:pt idx="13">
                    <c:v>únor </c:v>
                  </c:pt>
                  <c:pt idx="14">
                    <c:v>březen</c:v>
                  </c:pt>
                  <c:pt idx="15">
                    <c:v>duben </c:v>
                  </c:pt>
                  <c:pt idx="16">
                    <c:v>květen</c:v>
                  </c:pt>
                  <c:pt idx="17">
                    <c:v>červen</c:v>
                  </c:pt>
                  <c:pt idx="18">
                    <c:v>červenec</c:v>
                  </c:pt>
                  <c:pt idx="19">
                    <c:v>srpen</c:v>
                  </c:pt>
                  <c:pt idx="20">
                    <c:v>září</c:v>
                  </c:pt>
                  <c:pt idx="21">
                    <c:v>říjen </c:v>
                  </c:pt>
                  <c:pt idx="22">
                    <c:v>listopad</c:v>
                  </c:pt>
                  <c:pt idx="23">
                    <c:v>prosinec 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p3f!$P$6:$P$29</c:f>
              <c:numCache>
                <c:formatCode>#,##0</c:formatCode>
                <c:ptCount val="24"/>
                <c:pt idx="0">
                  <c:v>1677</c:v>
                </c:pt>
                <c:pt idx="1">
                  <c:v>1160</c:v>
                </c:pt>
                <c:pt idx="2">
                  <c:v>1939</c:v>
                </c:pt>
                <c:pt idx="3" formatCode="General">
                  <c:v>993</c:v>
                </c:pt>
                <c:pt idx="4">
                  <c:v>1470</c:v>
                </c:pt>
                <c:pt idx="5">
                  <c:v>1534</c:v>
                </c:pt>
                <c:pt idx="6">
                  <c:v>2014</c:v>
                </c:pt>
                <c:pt idx="7">
                  <c:v>1003</c:v>
                </c:pt>
                <c:pt idx="8">
                  <c:v>1713</c:v>
                </c:pt>
                <c:pt idx="9">
                  <c:v>1873</c:v>
                </c:pt>
                <c:pt idx="10">
                  <c:v>1212</c:v>
                </c:pt>
                <c:pt idx="11" formatCode="General">
                  <c:v>901</c:v>
                </c:pt>
                <c:pt idx="12" formatCode="General">
                  <c:v>1653</c:v>
                </c:pt>
                <c:pt idx="13" formatCode="General">
                  <c:v>593</c:v>
                </c:pt>
                <c:pt idx="14" formatCode="General">
                  <c:v>772</c:v>
                </c:pt>
                <c:pt idx="15" formatCode="General">
                  <c:v>1146</c:v>
                </c:pt>
                <c:pt idx="16" formatCode="General">
                  <c:v>511</c:v>
                </c:pt>
                <c:pt idx="17" formatCode="General">
                  <c:v>444</c:v>
                </c:pt>
                <c:pt idx="18" formatCode="General">
                  <c:v>458</c:v>
                </c:pt>
                <c:pt idx="19" formatCode="General">
                  <c:v>834</c:v>
                </c:pt>
                <c:pt idx="20" formatCode="General">
                  <c:v>813</c:v>
                </c:pt>
                <c:pt idx="21" formatCode="General">
                  <c:v>602</c:v>
                </c:pt>
                <c:pt idx="22" formatCode="General">
                  <c:v>1251</c:v>
                </c:pt>
                <c:pt idx="23" formatCode="General">
                  <c:v>877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38368"/>
        <c:axId val="90539904"/>
      </c:lineChart>
      <c:catAx>
        <c:axId val="90538368"/>
        <c:scaling>
          <c:orientation val="minMax"/>
        </c:scaling>
        <c:delete val="0"/>
        <c:axPos val="b"/>
        <c:majorTickMark val="out"/>
        <c:minorTickMark val="none"/>
        <c:tickLblPos val="nextTo"/>
        <c:crossAx val="90539904"/>
        <c:crosses val="autoZero"/>
        <c:auto val="1"/>
        <c:lblAlgn val="ctr"/>
        <c:lblOffset val="100"/>
        <c:noMultiLvlLbl val="0"/>
      </c:catAx>
      <c:valAx>
        <c:axId val="905399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0538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P</a:t>
            </a:r>
            <a:r>
              <a:rPr lang="en-US"/>
              <a:t>očet zaměstnavatelů, kteří nahlásili ve sledovaném období hromadné propouštění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p3f!$T$5</c:f>
              <c:strCache>
                <c:ptCount val="1"/>
                <c:pt idx="0">
                  <c:v>počet zaměstnavatelů, kteří nahlásili ve sledovaném období hromadné propouštění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cat>
            <c:multiLvlStrRef>
              <c:f>p3f!$R$6:$S$29</c:f>
              <c:multiLvlStrCache>
                <c:ptCount val="24"/>
                <c:lvl>
                  <c:pt idx="0">
                    <c:v> leden </c:v>
                  </c:pt>
                  <c:pt idx="1">
                    <c:v>únor </c:v>
                  </c:pt>
                  <c:pt idx="2">
                    <c:v>březen </c:v>
                  </c:pt>
                  <c:pt idx="3">
                    <c:v>duben </c:v>
                  </c:pt>
                  <c:pt idx="4">
                    <c:v>květen</c:v>
                  </c:pt>
                  <c:pt idx="5">
                    <c:v>červen </c:v>
                  </c:pt>
                  <c:pt idx="6">
                    <c:v>červenec</c:v>
                  </c:pt>
                  <c:pt idx="7">
                    <c:v>srpen</c:v>
                  </c:pt>
                  <c:pt idx="8">
                    <c:v>září</c:v>
                  </c:pt>
                  <c:pt idx="9">
                    <c:v>říjen </c:v>
                  </c:pt>
                  <c:pt idx="10">
                    <c:v>listopad </c:v>
                  </c:pt>
                  <c:pt idx="11">
                    <c:v>prosinec </c:v>
                  </c:pt>
                  <c:pt idx="12">
                    <c:v> leden </c:v>
                  </c:pt>
                  <c:pt idx="13">
                    <c:v>únor </c:v>
                  </c:pt>
                  <c:pt idx="14">
                    <c:v>březen</c:v>
                  </c:pt>
                  <c:pt idx="15">
                    <c:v>duben </c:v>
                  </c:pt>
                  <c:pt idx="16">
                    <c:v>květen</c:v>
                  </c:pt>
                  <c:pt idx="17">
                    <c:v>červen</c:v>
                  </c:pt>
                  <c:pt idx="18">
                    <c:v>červenec</c:v>
                  </c:pt>
                  <c:pt idx="19">
                    <c:v>srpen</c:v>
                  </c:pt>
                  <c:pt idx="20">
                    <c:v>září</c:v>
                  </c:pt>
                  <c:pt idx="21">
                    <c:v>říjen </c:v>
                  </c:pt>
                  <c:pt idx="22">
                    <c:v>listopad</c:v>
                  </c:pt>
                  <c:pt idx="23">
                    <c:v>prosinec 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p3f!$T$6:$T$29</c:f>
              <c:numCache>
                <c:formatCode>#,##0</c:formatCode>
                <c:ptCount val="24"/>
                <c:pt idx="0">
                  <c:v>28</c:v>
                </c:pt>
                <c:pt idx="1">
                  <c:v>44</c:v>
                </c:pt>
                <c:pt idx="2">
                  <c:v>43</c:v>
                </c:pt>
                <c:pt idx="3" formatCode="General">
                  <c:v>28</c:v>
                </c:pt>
                <c:pt idx="4">
                  <c:v>47</c:v>
                </c:pt>
                <c:pt idx="5">
                  <c:v>23</c:v>
                </c:pt>
                <c:pt idx="6">
                  <c:v>15</c:v>
                </c:pt>
                <c:pt idx="7">
                  <c:v>21</c:v>
                </c:pt>
                <c:pt idx="8">
                  <c:v>30</c:v>
                </c:pt>
                <c:pt idx="9">
                  <c:v>28</c:v>
                </c:pt>
                <c:pt idx="10">
                  <c:v>18</c:v>
                </c:pt>
                <c:pt idx="11" formatCode="General">
                  <c:v>15</c:v>
                </c:pt>
                <c:pt idx="12" formatCode="General">
                  <c:v>17</c:v>
                </c:pt>
                <c:pt idx="13" formatCode="General">
                  <c:v>13</c:v>
                </c:pt>
                <c:pt idx="14" formatCode="General">
                  <c:v>24</c:v>
                </c:pt>
                <c:pt idx="15" formatCode="General">
                  <c:v>24</c:v>
                </c:pt>
                <c:pt idx="16" formatCode="General">
                  <c:v>9</c:v>
                </c:pt>
                <c:pt idx="17" formatCode="General">
                  <c:v>13</c:v>
                </c:pt>
                <c:pt idx="18" formatCode="General">
                  <c:v>9</c:v>
                </c:pt>
                <c:pt idx="19" formatCode="General">
                  <c:v>16</c:v>
                </c:pt>
                <c:pt idx="20" formatCode="General">
                  <c:v>20</c:v>
                </c:pt>
                <c:pt idx="21" formatCode="General">
                  <c:v>8</c:v>
                </c:pt>
                <c:pt idx="22" formatCode="General">
                  <c:v>28</c:v>
                </c:pt>
                <c:pt idx="23" formatCode="General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69056"/>
        <c:axId val="91070848"/>
      </c:lineChart>
      <c:catAx>
        <c:axId val="91069056"/>
        <c:scaling>
          <c:orientation val="minMax"/>
        </c:scaling>
        <c:delete val="0"/>
        <c:axPos val="b"/>
        <c:majorTickMark val="out"/>
        <c:minorTickMark val="none"/>
        <c:tickLblPos val="nextTo"/>
        <c:crossAx val="91070848"/>
        <c:crosses val="autoZero"/>
        <c:auto val="1"/>
        <c:lblAlgn val="ctr"/>
        <c:lblOffset val="100"/>
        <c:noMultiLvlLbl val="0"/>
      </c:catAx>
      <c:valAx>
        <c:axId val="910708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1069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23</xdr:row>
      <xdr:rowOff>152400</xdr:rowOff>
    </xdr:from>
    <xdr:to>
      <xdr:col>15</xdr:col>
      <xdr:colOff>19050</xdr:colOff>
      <xdr:row>44</xdr:row>
      <xdr:rowOff>19050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0.95827</cdr:x>
      <cdr:y>0.53448</cdr:y>
    </cdr:from>
    <cdr:to>
      <cdr:x>0.96185</cdr:x>
      <cdr:y>0.54631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12249150" y="2066925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0.95529</cdr:x>
      <cdr:y>0.50985</cdr:y>
    </cdr:from>
    <cdr:to>
      <cdr:x>0.99329</cdr:x>
      <cdr:y>0.55172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2211050" y="1971675"/>
          <a:ext cx="485775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0.94486</cdr:x>
      <cdr:y>0.44089</cdr:y>
    </cdr:from>
    <cdr:to>
      <cdr:x>0.99925</cdr:x>
      <cdr:y>0.50739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2077699" y="1704974"/>
          <a:ext cx="6953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910166</xdr:colOff>
      <xdr:row>99</xdr:row>
      <xdr:rowOff>222249</xdr:rowOff>
    </xdr:from>
    <xdr:to>
      <xdr:col>26</xdr:col>
      <xdr:colOff>296332</xdr:colOff>
      <xdr:row>129</xdr:row>
      <xdr:rowOff>232832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0.00586</cdr:x>
      <cdr:y>0.19842</cdr:y>
    </cdr:from>
    <cdr:to>
      <cdr:x>0.06199</cdr:x>
      <cdr:y>0.78975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41416" y="719139"/>
          <a:ext cx="396735" cy="2143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1"/>
          <a:endParaRPr lang="cs-CZ" sz="900"/>
        </a:p>
      </cdr:txBody>
    </cdr:sp>
  </cdr:relSizeAnchor>
  <cdr:relSizeAnchor xmlns:cdr="http://schemas.openxmlformats.org/drawingml/2006/chartDrawing">
    <cdr:from>
      <cdr:x>0.32476</cdr:x>
      <cdr:y>0.20105</cdr:y>
    </cdr:from>
    <cdr:to>
      <cdr:x>0.76184</cdr:x>
      <cdr:y>0.30355</cdr:y>
    </cdr:to>
    <cdr:sp macro="" textlink="">
      <cdr:nvSpPr>
        <cdr:cNvPr id="6" name="TextovéPole 5"/>
        <cdr:cNvSpPr txBox="1"/>
      </cdr:nvSpPr>
      <cdr:spPr>
        <a:xfrm xmlns:a="http://schemas.openxmlformats.org/drawingml/2006/main">
          <a:off x="2286001" y="728664"/>
          <a:ext cx="30765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0.39679</cdr:x>
      <cdr:y>0.03881</cdr:y>
    </cdr:from>
    <cdr:to>
      <cdr:x>0.59566</cdr:x>
      <cdr:y>0.08376</cdr:y>
    </cdr:to>
    <cdr:sp macro="" textlink="">
      <cdr:nvSpPr>
        <cdr:cNvPr id="7" name="TextovéPole 6"/>
        <cdr:cNvSpPr txBox="1"/>
      </cdr:nvSpPr>
      <cdr:spPr>
        <a:xfrm xmlns:a="http://schemas.openxmlformats.org/drawingml/2006/main">
          <a:off x="6861791" y="277687"/>
          <a:ext cx="3439092" cy="3215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600" baseline="0"/>
            <a:t>v období leden 2011 - prosinec 2014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964406</xdr:colOff>
      <xdr:row>32</xdr:row>
      <xdr:rowOff>158353</xdr:rowOff>
    </xdr:from>
    <xdr:to>
      <xdr:col>11</xdr:col>
      <xdr:colOff>166686</xdr:colOff>
      <xdr:row>57</xdr:row>
      <xdr:rowOff>83344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171450</xdr:rowOff>
    </xdr:from>
    <xdr:to>
      <xdr:col>7</xdr:col>
      <xdr:colOff>314325</xdr:colOff>
      <xdr:row>32</xdr:row>
      <xdr:rowOff>57150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76200</xdr:rowOff>
    </xdr:from>
    <xdr:to>
      <xdr:col>7</xdr:col>
      <xdr:colOff>304800</xdr:colOff>
      <xdr:row>16</xdr:row>
      <xdr:rowOff>152400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</xdr:colOff>
      <xdr:row>18</xdr:row>
      <xdr:rowOff>9525</xdr:rowOff>
    </xdr:from>
    <xdr:to>
      <xdr:col>15</xdr:col>
      <xdr:colOff>314325</xdr:colOff>
      <xdr:row>32</xdr:row>
      <xdr:rowOff>85725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</xdr:row>
      <xdr:rowOff>76200</xdr:rowOff>
    </xdr:from>
    <xdr:to>
      <xdr:col>15</xdr:col>
      <xdr:colOff>304800</xdr:colOff>
      <xdr:row>16</xdr:row>
      <xdr:rowOff>152400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16</xdr:row>
      <xdr:rowOff>176212</xdr:rowOff>
    </xdr:from>
    <xdr:to>
      <xdr:col>9</xdr:col>
      <xdr:colOff>152400</xdr:colOff>
      <xdr:row>33</xdr:row>
      <xdr:rowOff>57150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409575</xdr:colOff>
      <xdr:row>2</xdr:row>
      <xdr:rowOff>23811</xdr:rowOff>
    </xdr:from>
    <xdr:to>
      <xdr:col>9</xdr:col>
      <xdr:colOff>152400</xdr:colOff>
      <xdr:row>15</xdr:row>
      <xdr:rowOff>152399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127000</xdr:colOff>
      <xdr:row>25</xdr:row>
      <xdr:rowOff>127000</xdr:rowOff>
    </xdr:from>
    <xdr:to>
      <xdr:col>30</xdr:col>
      <xdr:colOff>63500</xdr:colOff>
      <xdr:row>42</xdr:row>
      <xdr:rowOff>361950</xdr:rowOff>
    </xdr:to>
    <xdr:graphicFrame macro="">
      <xdr:nvGraphicFramePr>
        <xdr:cNvPr id="3" name="graf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mpsv.cz/Users/monika.kuckova/AppData/Local/Microsoft/Windows/Temporary%20Internet%20Files/Content.Outlook/4PZJUE8V/Person&#225;ln&#23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mpsv.cz/Users/monika.kuckova/AppData/Local/Microsoft/Windows/Temporary%20Internet%20Files/Content.Outlook/4PZJUE8V/STATISTIKY/KRAJE/cas%20rada%20ukazate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45\STATISTIKY\casove%20rady\2014\NEZ2014O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mpsv.cz/Users/nadezda.ptacnikova/AppData/Local/Microsoft/Windows/Temporary%20Internet%20Files/Content.Outlook/KVWQJNYR/une_ltu_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mpsv.cz/Users/monika.kuckova/AppData/Local/Microsoft/Windows/Temporary%20Internet%20Files/Content.Outlook/4PZJUE8V/une_rt_rok%2020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mpsv.cz/Users/nadezda.ptacnikova/AppData/Local/Microsoft/Windows/Temporary%20Internet%20Files/Content.Outlook/KVWQJNYR/lfsa_urgaed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mpsv.cz/Users/monika.kuckova/AppData/Local/Microsoft/Windows/Temporary%20Internet%20Files/Content.Outlook/4PZJUE8V/une_rt_do%2025%20le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45\STATISTIKY\Rocenka\2014\2014%20prac\055%20APZ%202014_&#268;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_vývoj"/>
    </sheetNames>
    <sheetDataSet>
      <sheetData sheetId="0">
        <row r="46">
          <cell r="B46" t="str">
            <v>duben 2011</v>
          </cell>
          <cell r="C46" t="str">
            <v>květen 2011</v>
          </cell>
          <cell r="D46" t="str">
            <v>červen 2011</v>
          </cell>
          <cell r="E46" t="str">
            <v>září 2011</v>
          </cell>
          <cell r="F46" t="str">
            <v>leden 2012</v>
          </cell>
          <cell r="G46" t="str">
            <v>duben 2012</v>
          </cell>
          <cell r="H46" t="str">
            <v>leden 2013</v>
          </cell>
          <cell r="I46" t="str">
            <v>březen 2013</v>
          </cell>
          <cell r="J46" t="str">
            <v>duben 2013</v>
          </cell>
          <cell r="K46" t="str">
            <v>červen 2013</v>
          </cell>
          <cell r="L46" t="str">
            <v>srpen 2013</v>
          </cell>
          <cell r="M46" t="str">
            <v>září 2013</v>
          </cell>
          <cell r="N46" t="str">
            <v>říjen 2013</v>
          </cell>
          <cell r="O46" t="str">
            <v>leden 2014</v>
          </cell>
          <cell r="P46" t="str">
            <v>červenec 2014</v>
          </cell>
        </row>
        <row r="47">
          <cell r="B47">
            <v>8136</v>
          </cell>
          <cell r="C47">
            <v>7136</v>
          </cell>
          <cell r="D47">
            <v>6951</v>
          </cell>
          <cell r="E47">
            <v>6237</v>
          </cell>
          <cell r="F47">
            <v>8190</v>
          </cell>
          <cell r="G47">
            <v>8329</v>
          </cell>
          <cell r="H47">
            <v>8382</v>
          </cell>
          <cell r="I47">
            <v>8472</v>
          </cell>
          <cell r="J47">
            <v>8532</v>
          </cell>
          <cell r="K47">
            <v>8676</v>
          </cell>
          <cell r="L47">
            <v>8692</v>
          </cell>
          <cell r="M47">
            <v>9011</v>
          </cell>
          <cell r="N47">
            <v>9020</v>
          </cell>
          <cell r="O47">
            <v>9407</v>
          </cell>
          <cell r="P47">
            <v>10007</v>
          </cell>
        </row>
        <row r="48">
          <cell r="B48">
            <v>8136</v>
          </cell>
          <cell r="C48">
            <v>8136</v>
          </cell>
          <cell r="D48">
            <v>8136</v>
          </cell>
          <cell r="E48">
            <v>8136</v>
          </cell>
          <cell r="F48">
            <v>11778</v>
          </cell>
          <cell r="G48">
            <v>11778</v>
          </cell>
          <cell r="H48">
            <v>11778</v>
          </cell>
          <cell r="I48">
            <v>11778</v>
          </cell>
          <cell r="J48">
            <v>11778</v>
          </cell>
          <cell r="K48">
            <v>11778</v>
          </cell>
          <cell r="L48">
            <v>11778</v>
          </cell>
          <cell r="M48">
            <v>11778</v>
          </cell>
          <cell r="N48">
            <v>11778</v>
          </cell>
          <cell r="O48">
            <v>11778</v>
          </cell>
          <cell r="P48">
            <v>11778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N"/>
      <sheetName val="podíl"/>
      <sheetName val="uch"/>
      <sheetName val="VM"/>
      <sheetName val="zeny"/>
      <sheetName val="ZPS"/>
      <sheetName val="uchazprisp"/>
      <sheetName val="nově hlášení"/>
      <sheetName val="vyřazeni"/>
      <sheetName val="UMISTENI"/>
      <sheetName val="UMISTENI UP"/>
      <sheetName val="UMISTENI JINAK"/>
      <sheetName val="UMISTENI ostatni"/>
      <sheetName val="uchnaVM"/>
      <sheetName val="nově hláš VM"/>
      <sheetName val="AB 13-14"/>
      <sheetName val="SCK 13-14"/>
      <sheetName val="JCK 13-14"/>
      <sheetName val="PLK 13-14"/>
      <sheetName val="KVK 13-14"/>
      <sheetName val="ULK 13-14"/>
      <sheetName val="LBK 13-14"/>
      <sheetName val="HK 13-14"/>
      <sheetName val="PA 13-14"/>
      <sheetName val="VYS 13-14"/>
      <sheetName val="JHM 13-14"/>
      <sheetName val="OL 13-14"/>
      <sheetName val="ZL 13-14"/>
      <sheetName val="MSK 13-14"/>
      <sheetName val="JCK 11-12"/>
      <sheetName val="PLK 11-12"/>
      <sheetName val="KVK 11-12"/>
      <sheetName val="ULK 11-12"/>
      <sheetName val="LBK 11-12"/>
      <sheetName val="HK 11-12"/>
      <sheetName val="PA 11-12"/>
      <sheetName val="VYS 11-12"/>
      <sheetName val="JHM 11-12"/>
      <sheetName val="OL 11-12"/>
      <sheetName val="ZL 11-12"/>
      <sheetName val="MSK 11-12"/>
    </sheetNames>
    <sheetDataSet>
      <sheetData sheetId="0"/>
      <sheetData sheetId="1"/>
      <sheetData sheetId="2">
        <row r="37">
          <cell r="IH37">
            <v>2011</v>
          </cell>
          <cell r="IT37">
            <v>2012</v>
          </cell>
          <cell r="JF37">
            <v>2013</v>
          </cell>
          <cell r="JR37">
            <v>2014</v>
          </cell>
        </row>
        <row r="38">
          <cell r="IH38">
            <v>1</v>
          </cell>
          <cell r="II38">
            <v>2</v>
          </cell>
          <cell r="IJ38">
            <v>3</v>
          </cell>
          <cell r="IK38">
            <v>4</v>
          </cell>
          <cell r="IL38">
            <v>5</v>
          </cell>
          <cell r="IM38">
            <v>6</v>
          </cell>
          <cell r="IN38">
            <v>7</v>
          </cell>
          <cell r="IO38">
            <v>8</v>
          </cell>
          <cell r="IP38">
            <v>9</v>
          </cell>
          <cell r="IQ38">
            <v>10</v>
          </cell>
          <cell r="IR38">
            <v>11</v>
          </cell>
          <cell r="IS38">
            <v>12</v>
          </cell>
          <cell r="IT38">
            <v>1</v>
          </cell>
          <cell r="IU38">
            <v>2</v>
          </cell>
          <cell r="IV38">
            <v>3</v>
          </cell>
          <cell r="IW38">
            <v>4</v>
          </cell>
          <cell r="IX38">
            <v>5</v>
          </cell>
          <cell r="IY38">
            <v>6</v>
          </cell>
          <cell r="IZ38">
            <v>7</v>
          </cell>
          <cell r="JA38">
            <v>8</v>
          </cell>
          <cell r="JB38">
            <v>9</v>
          </cell>
          <cell r="JC38">
            <v>10</v>
          </cell>
          <cell r="JD38">
            <v>11</v>
          </cell>
          <cell r="JE38">
            <v>12</v>
          </cell>
          <cell r="JF38">
            <v>1</v>
          </cell>
          <cell r="JG38">
            <v>2</v>
          </cell>
          <cell r="JH38">
            <v>3</v>
          </cell>
          <cell r="JI38">
            <v>4</v>
          </cell>
          <cell r="JJ38">
            <v>5</v>
          </cell>
          <cell r="JK38">
            <v>6</v>
          </cell>
          <cell r="JL38">
            <v>7</v>
          </cell>
          <cell r="JM38">
            <v>8</v>
          </cell>
          <cell r="JN38">
            <v>9</v>
          </cell>
          <cell r="JO38">
            <v>10</v>
          </cell>
          <cell r="JP38">
            <v>11</v>
          </cell>
          <cell r="JQ38">
            <v>12</v>
          </cell>
          <cell r="JR38">
            <v>1</v>
          </cell>
          <cell r="JS38">
            <v>2</v>
          </cell>
          <cell r="JT38">
            <v>3</v>
          </cell>
          <cell r="JU38">
            <v>4</v>
          </cell>
          <cell r="JV38">
            <v>5</v>
          </cell>
          <cell r="JW38">
            <v>6</v>
          </cell>
          <cell r="JX38">
            <v>7</v>
          </cell>
          <cell r="JY38">
            <v>8</v>
          </cell>
          <cell r="JZ38">
            <v>9</v>
          </cell>
          <cell r="KA38">
            <v>10</v>
          </cell>
          <cell r="KB38">
            <v>11</v>
          </cell>
          <cell r="KC38">
            <v>12</v>
          </cell>
        </row>
        <row r="53">
          <cell r="IH53">
            <v>-2363</v>
          </cell>
          <cell r="II53">
            <v>-16239</v>
          </cell>
          <cell r="IJ53">
            <v>-25062</v>
          </cell>
          <cell r="IK53">
            <v>-26286</v>
          </cell>
          <cell r="IL53">
            <v>-24823</v>
          </cell>
          <cell r="IM53">
            <v>-21725</v>
          </cell>
          <cell r="IN53">
            <v>-19700</v>
          </cell>
          <cell r="IO53">
            <v>-19959</v>
          </cell>
          <cell r="IP53">
            <v>-25366</v>
          </cell>
          <cell r="IQ53">
            <v>-24543</v>
          </cell>
          <cell r="IR53">
            <v>-30236</v>
          </cell>
          <cell r="IS53">
            <v>-53100</v>
          </cell>
          <cell r="IT53">
            <v>-37774</v>
          </cell>
          <cell r="IU53">
            <v>-25211</v>
          </cell>
          <cell r="IV53">
            <v>-22582</v>
          </cell>
          <cell r="IW53">
            <v>-16520</v>
          </cell>
          <cell r="IX53">
            <v>-7857</v>
          </cell>
          <cell r="IY53">
            <v>-4189</v>
          </cell>
          <cell r="IZ53">
            <v>13</v>
          </cell>
          <cell r="JA53">
            <v>5158</v>
          </cell>
          <cell r="JB53">
            <v>18070</v>
          </cell>
          <cell r="JC53">
            <v>26144</v>
          </cell>
          <cell r="JD53">
            <v>32094</v>
          </cell>
          <cell r="JE53">
            <v>36860</v>
          </cell>
          <cell r="JF53">
            <v>51720</v>
          </cell>
          <cell r="JG53">
            <v>51998</v>
          </cell>
          <cell r="JH53">
            <v>62588</v>
          </cell>
          <cell r="JI53">
            <v>67906</v>
          </cell>
          <cell r="JJ53">
            <v>65364</v>
          </cell>
          <cell r="JK53">
            <v>65887</v>
          </cell>
          <cell r="JL53">
            <v>65499</v>
          </cell>
          <cell r="JM53">
            <v>65038</v>
          </cell>
          <cell r="JN53">
            <v>63873</v>
          </cell>
          <cell r="JO53">
            <v>59919</v>
          </cell>
          <cell r="JP53">
            <v>56815</v>
          </cell>
          <cell r="JQ53">
            <v>51522</v>
          </cell>
          <cell r="JR53">
            <v>43465</v>
          </cell>
          <cell r="JS53">
            <v>31707</v>
          </cell>
          <cell r="JT53">
            <v>20547</v>
          </cell>
          <cell r="JU53">
            <v>9680</v>
          </cell>
          <cell r="JV53">
            <v>2510</v>
          </cell>
          <cell r="JW53">
            <v>-3294</v>
          </cell>
          <cell r="JX53">
            <v>-9732</v>
          </cell>
          <cell r="JY53">
            <v>-16506</v>
          </cell>
          <cell r="JZ53">
            <v>-27960</v>
          </cell>
          <cell r="KA53">
            <v>-37043</v>
          </cell>
          <cell r="KB53">
            <v>-47805</v>
          </cell>
          <cell r="KC53">
            <v>-54919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Z14OK"/>
      <sheetName val="rozdrok-14"/>
      <sheetName val="rozdmes-14"/>
      <sheetName val="NEZ14OK-MUZI"/>
      <sheetName val="rozdrok-14MUZI"/>
      <sheetName val="NEZ13OK"/>
      <sheetName val="rozdrok-13"/>
      <sheetName val="rozdmes-13"/>
      <sheetName val="NEZ13OK-MUZI"/>
      <sheetName val="rozdrok-13MUZI "/>
      <sheetName val="NEZ12OK "/>
      <sheetName val="rozdrok-12"/>
      <sheetName val="rozdmes-12"/>
      <sheetName val="NEZ12OK-MUZI"/>
      <sheetName val="rozdrok-12 MUZI"/>
      <sheetName val="NEZ11OK"/>
      <sheetName val="rozdrok-11"/>
      <sheetName val="rozdmes-11"/>
      <sheetName val="NEZ11OK-MUZI"/>
      <sheetName val="rozdrok-11 MUZI"/>
      <sheetName val="NEZ10OK"/>
      <sheetName val="rozdrok-10"/>
      <sheetName val="rozdmes-10"/>
      <sheetName val="NEZ10OK-MUZI"/>
      <sheetName val="rozdrok-10 MUZI"/>
      <sheetName val="NEZ09OK"/>
      <sheetName val="rozdrok-09"/>
      <sheetName val="rozdmes-09"/>
      <sheetName val="NEZ09OK-MUZI"/>
      <sheetName val="rozdrok-09 MUZI"/>
      <sheetName val="NEZ08OK"/>
      <sheetName val="NEZ08OK-MUZI"/>
      <sheetName val="rozdrok-08"/>
      <sheetName val="rozdmes-08"/>
      <sheetName val="NEZ07OK"/>
      <sheetName val="NEZ07OK- MUZI"/>
      <sheetName val="rozdrok-07"/>
      <sheetName val="rozdmes-07"/>
      <sheetName val="rozdmes-07 (2)"/>
      <sheetName val="NEZ06OK"/>
      <sheetName val="NEZ06OK- MUZI"/>
      <sheetName val="rozdrok-06"/>
      <sheetName val="rozdmes-06"/>
      <sheetName val="NEZ05OK"/>
      <sheetName val="NEZ05OK- MUZI"/>
      <sheetName val="rozdrok-05"/>
      <sheetName val="rozdmes-05"/>
      <sheetName val="NEZ04OK"/>
      <sheetName val="NEZ04OK- MUZI"/>
    </sheetNames>
    <sheetDataSet>
      <sheetData sheetId="0">
        <row r="39">
          <cell r="FH39">
            <v>11.532775288544247</v>
          </cell>
        </row>
        <row r="88">
          <cell r="F88">
            <v>53.613250000000001</v>
          </cell>
          <cell r="J88">
            <v>7.0713333333333335</v>
          </cell>
          <cell r="M88">
            <v>38.622083333333336</v>
          </cell>
        </row>
      </sheetData>
      <sheetData sheetId="1"/>
      <sheetData sheetId="2"/>
      <sheetData sheetId="3"/>
      <sheetData sheetId="4"/>
      <sheetData sheetId="5">
        <row r="39">
          <cell r="FH39">
            <v>14.486380070513732</v>
          </cell>
        </row>
        <row r="88">
          <cell r="F88">
            <v>51.208750000000002</v>
          </cell>
          <cell r="H88">
            <v>46.91525</v>
          </cell>
          <cell r="J88">
            <v>2.6784166666666667</v>
          </cell>
          <cell r="M88">
            <v>24.115833333333331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45">
          <cell r="B45" t="str">
            <v>2004</v>
          </cell>
          <cell r="C45" t="str">
            <v>2005</v>
          </cell>
          <cell r="D45" t="str">
            <v>2006</v>
          </cell>
          <cell r="E45" t="str">
            <v>2007</v>
          </cell>
          <cell r="F45" t="str">
            <v>2008</v>
          </cell>
          <cell r="G45" t="str">
            <v>2009</v>
          </cell>
          <cell r="H45" t="str">
            <v>2010</v>
          </cell>
          <cell r="I45" t="str">
            <v>2011</v>
          </cell>
          <cell r="J45" t="str">
            <v>2012</v>
          </cell>
          <cell r="K45" t="str">
            <v>2013</v>
          </cell>
        </row>
        <row r="46">
          <cell r="A46" t="str">
            <v>ČR</v>
          </cell>
          <cell r="B46">
            <v>4.2</v>
          </cell>
          <cell r="C46">
            <v>4.2</v>
          </cell>
          <cell r="D46">
            <v>3.9</v>
          </cell>
          <cell r="E46">
            <v>2.8</v>
          </cell>
          <cell r="F46">
            <v>2.2000000000000002</v>
          </cell>
          <cell r="G46">
            <v>2</v>
          </cell>
          <cell r="H46">
            <v>3</v>
          </cell>
          <cell r="I46">
            <v>2.7</v>
          </cell>
          <cell r="J46">
            <v>3</v>
          </cell>
          <cell r="K46">
            <v>3</v>
          </cell>
        </row>
        <row r="47">
          <cell r="A47" t="str">
            <v>EU 28</v>
          </cell>
          <cell r="B47">
            <v>4.3</v>
          </cell>
          <cell r="C47">
            <v>4.0999999999999996</v>
          </cell>
          <cell r="D47">
            <v>3.7</v>
          </cell>
          <cell r="E47">
            <v>3.1</v>
          </cell>
          <cell r="F47">
            <v>2.6</v>
          </cell>
          <cell r="G47">
            <v>3</v>
          </cell>
          <cell r="H47">
            <v>3.9</v>
          </cell>
          <cell r="I47">
            <v>4.0999999999999996</v>
          </cell>
          <cell r="J47">
            <v>4.7</v>
          </cell>
          <cell r="K47">
            <v>5.0999999999999996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11">
          <cell r="B11" t="str">
            <v>2005</v>
          </cell>
          <cell r="C11" t="str">
            <v>2006</v>
          </cell>
          <cell r="D11" t="str">
            <v>2007</v>
          </cell>
          <cell r="E11" t="str">
            <v>2008</v>
          </cell>
          <cell r="F11" t="str">
            <v>2009</v>
          </cell>
          <cell r="G11" t="str">
            <v>2010</v>
          </cell>
          <cell r="H11" t="str">
            <v>2011</v>
          </cell>
          <cell r="I11" t="str">
            <v>2012</v>
          </cell>
          <cell r="J11" t="str">
            <v>2013</v>
          </cell>
          <cell r="K11" t="str">
            <v>2014</v>
          </cell>
        </row>
        <row r="17">
          <cell r="A17" t="str">
            <v>Czech Republic</v>
          </cell>
          <cell r="B17">
            <v>7.9</v>
          </cell>
          <cell r="C17">
            <v>7.1</v>
          </cell>
          <cell r="D17">
            <v>5.3</v>
          </cell>
          <cell r="E17">
            <v>4.4000000000000004</v>
          </cell>
          <cell r="F17">
            <v>6.7</v>
          </cell>
          <cell r="G17">
            <v>7.3</v>
          </cell>
          <cell r="H17">
            <v>6.7</v>
          </cell>
          <cell r="I17">
            <v>7</v>
          </cell>
          <cell r="J17">
            <v>7</v>
          </cell>
          <cell r="K17">
            <v>6.1</v>
          </cell>
        </row>
        <row r="29">
          <cell r="A29" t="str">
            <v>EU 28</v>
          </cell>
          <cell r="B29">
            <v>9</v>
          </cell>
          <cell r="C29">
            <v>8.1999999999999993</v>
          </cell>
          <cell r="D29">
            <v>7.2</v>
          </cell>
          <cell r="E29">
            <v>7</v>
          </cell>
          <cell r="F29">
            <v>8.9</v>
          </cell>
          <cell r="G29">
            <v>9.6</v>
          </cell>
          <cell r="H29">
            <v>9.6</v>
          </cell>
          <cell r="I29">
            <v>10.5</v>
          </cell>
          <cell r="J29">
            <v>10.8</v>
          </cell>
          <cell r="K29">
            <v>10.199999999999999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46">
          <cell r="B46" t="str">
            <v>2004</v>
          </cell>
          <cell r="C46" t="str">
            <v>2005</v>
          </cell>
          <cell r="D46" t="str">
            <v>2006</v>
          </cell>
          <cell r="E46" t="str">
            <v>2007</v>
          </cell>
          <cell r="F46" t="str">
            <v>2008</v>
          </cell>
          <cell r="G46" t="str">
            <v>2009</v>
          </cell>
          <cell r="H46" t="str">
            <v>2010</v>
          </cell>
          <cell r="I46" t="str">
            <v>2011</v>
          </cell>
          <cell r="J46" t="str">
            <v>2012</v>
          </cell>
          <cell r="K46" t="str">
            <v>2013</v>
          </cell>
        </row>
        <row r="47">
          <cell r="A47" t="str">
            <v>EU 28</v>
          </cell>
          <cell r="B47">
            <v>12</v>
          </cell>
          <cell r="C47">
            <v>11.9</v>
          </cell>
          <cell r="D47">
            <v>11.5</v>
          </cell>
          <cell r="E47">
            <v>10.6</v>
          </cell>
          <cell r="F47">
            <v>11.3</v>
          </cell>
          <cell r="G47">
            <v>14.4</v>
          </cell>
          <cell r="H47">
            <v>15.7</v>
          </cell>
          <cell r="I47">
            <v>16.2</v>
          </cell>
          <cell r="J47">
            <v>18.2</v>
          </cell>
          <cell r="K47">
            <v>19.100000000000001</v>
          </cell>
        </row>
        <row r="48">
          <cell r="A48" t="str">
            <v>ČR</v>
          </cell>
          <cell r="B48">
            <v>25.9</v>
          </cell>
          <cell r="C48">
            <v>26.8</v>
          </cell>
          <cell r="D48">
            <v>24.5</v>
          </cell>
          <cell r="E48">
            <v>20.100000000000001</v>
          </cell>
          <cell r="F48">
            <v>19.100000000000001</v>
          </cell>
          <cell r="G48">
            <v>24.1</v>
          </cell>
          <cell r="H48">
            <v>25</v>
          </cell>
          <cell r="I48">
            <v>24.3</v>
          </cell>
          <cell r="J48">
            <v>28.5</v>
          </cell>
          <cell r="K48">
            <v>25.6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11">
          <cell r="B11" t="str">
            <v>2005</v>
          </cell>
          <cell r="C11" t="str">
            <v>2006</v>
          </cell>
          <cell r="D11" t="str">
            <v>2007</v>
          </cell>
          <cell r="E11" t="str">
            <v>2008</v>
          </cell>
          <cell r="F11" t="str">
            <v>2009</v>
          </cell>
          <cell r="G11" t="str">
            <v>2010</v>
          </cell>
          <cell r="H11" t="str">
            <v>2011</v>
          </cell>
          <cell r="I11" t="str">
            <v>2012</v>
          </cell>
          <cell r="J11" t="str">
            <v>2013</v>
          </cell>
          <cell r="K11" t="str">
            <v>2014</v>
          </cell>
        </row>
        <row r="12">
          <cell r="A12" t="str">
            <v>EU 28</v>
          </cell>
          <cell r="B12">
            <v>18.899999999999999</v>
          </cell>
          <cell r="C12">
            <v>17.600000000000001</v>
          </cell>
          <cell r="D12">
            <v>15.7</v>
          </cell>
          <cell r="E12">
            <v>15.8</v>
          </cell>
          <cell r="F12">
            <v>20.100000000000001</v>
          </cell>
          <cell r="G12">
            <v>21.2</v>
          </cell>
          <cell r="H12">
            <v>21.6</v>
          </cell>
          <cell r="I12">
            <v>23.1</v>
          </cell>
          <cell r="J12">
            <v>23.6</v>
          </cell>
          <cell r="K12">
            <v>22.1</v>
          </cell>
        </row>
        <row r="15">
          <cell r="A15" t="str">
            <v>ČR</v>
          </cell>
          <cell r="B15">
            <v>19.3</v>
          </cell>
          <cell r="C15">
            <v>17.5</v>
          </cell>
          <cell r="D15">
            <v>10.7</v>
          </cell>
          <cell r="E15">
            <v>9.9</v>
          </cell>
          <cell r="F15">
            <v>16.600000000000001</v>
          </cell>
          <cell r="G15">
            <v>18.3</v>
          </cell>
          <cell r="H15">
            <v>18.100000000000001</v>
          </cell>
          <cell r="I15">
            <v>19.5</v>
          </cell>
          <cell r="J15">
            <v>18.899999999999999</v>
          </cell>
          <cell r="K15">
            <v>15.9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R"/>
    </sheetNames>
    <sheetDataSet>
      <sheetData sheetId="0">
        <row r="26">
          <cell r="AH26" t="str">
            <v>VPP</v>
          </cell>
          <cell r="AJ26">
            <v>4263</v>
          </cell>
        </row>
        <row r="27">
          <cell r="AH27" t="str">
            <v>SÚPM vč.SVČ</v>
          </cell>
          <cell r="AJ27">
            <v>8087</v>
          </cell>
        </row>
        <row r="28">
          <cell r="AH28" t="str">
            <v>CHPM vč. SVČ</v>
          </cell>
          <cell r="AJ28">
            <v>1132</v>
          </cell>
        </row>
        <row r="29">
          <cell r="AH29" t="str">
            <v>ESF VPP</v>
          </cell>
          <cell r="AJ29">
            <v>18704</v>
          </cell>
        </row>
        <row r="30">
          <cell r="AH30" t="str">
            <v>ESF SÚPM</v>
          </cell>
          <cell r="AJ30">
            <v>24994</v>
          </cell>
        </row>
        <row r="31">
          <cell r="AH31" t="str">
            <v>ESF CP (RIP)</v>
          </cell>
          <cell r="AJ31">
            <v>9738</v>
          </cell>
        </row>
        <row r="32">
          <cell r="AH32" t="str">
            <v>REKV</v>
          </cell>
          <cell r="AJ32">
            <v>25849</v>
          </cell>
        </row>
        <row r="33">
          <cell r="AH33" t="str">
            <v>Zvolená rekv.</v>
          </cell>
          <cell r="AJ33">
            <v>20605</v>
          </cell>
        </row>
        <row r="34">
          <cell r="AH34" t="str">
            <v>přísp. na provoz CHPM a CHPM-SVČ</v>
          </cell>
          <cell r="AJ34">
            <v>125</v>
          </cell>
        </row>
        <row r="35">
          <cell r="AH35" t="str">
            <v>přísp. na zapracování</v>
          </cell>
          <cell r="AJ35">
            <v>36</v>
          </cell>
        </row>
        <row r="36">
          <cell r="AH36" t="str">
            <v>překlenovací přísp.</v>
          </cell>
          <cell r="AJ36">
            <v>276</v>
          </cell>
        </row>
        <row r="37">
          <cell r="AH37" t="str">
            <v>APP</v>
          </cell>
          <cell r="AJ37">
            <v>1570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24"/>
  <sheetViews>
    <sheetView workbookViewId="0">
      <selection activeCell="E11" sqref="E11"/>
    </sheetView>
  </sheetViews>
  <sheetFormatPr defaultRowHeight="15"/>
  <cols>
    <col min="1" max="1" width="13.140625" customWidth="1"/>
    <col min="2" max="2" width="75.28515625" customWidth="1"/>
  </cols>
  <sheetData>
    <row r="1" spans="1:2" ht="30" customHeight="1">
      <c r="A1" s="557" t="s">
        <v>116</v>
      </c>
      <c r="B1" s="557"/>
    </row>
    <row r="2" spans="1:2" ht="22.5" customHeight="1">
      <c r="A2" t="s">
        <v>109</v>
      </c>
      <c r="B2" t="s">
        <v>232</v>
      </c>
    </row>
    <row r="3" spans="1:2" ht="22.5" customHeight="1">
      <c r="A3" t="s">
        <v>110</v>
      </c>
      <c r="B3" t="s">
        <v>442</v>
      </c>
    </row>
    <row r="4" spans="1:2" ht="22.5" customHeight="1">
      <c r="A4" t="s">
        <v>113</v>
      </c>
      <c r="B4" t="s">
        <v>225</v>
      </c>
    </row>
    <row r="5" spans="1:2" ht="22.5" customHeight="1">
      <c r="A5" t="s">
        <v>112</v>
      </c>
      <c r="B5" t="s">
        <v>226</v>
      </c>
    </row>
    <row r="6" spans="1:2" ht="22.5" customHeight="1">
      <c r="A6" t="s">
        <v>233</v>
      </c>
      <c r="B6" t="s">
        <v>234</v>
      </c>
    </row>
    <row r="7" spans="1:2" ht="22.5" customHeight="1">
      <c r="A7" t="s">
        <v>235</v>
      </c>
      <c r="B7" t="s">
        <v>254</v>
      </c>
    </row>
    <row r="8" spans="1:2" ht="22.5" customHeight="1">
      <c r="A8" t="s">
        <v>252</v>
      </c>
      <c r="B8" t="s">
        <v>443</v>
      </c>
    </row>
    <row r="9" spans="1:2" ht="22.5" customHeight="1">
      <c r="A9" t="s">
        <v>253</v>
      </c>
      <c r="B9" t="s">
        <v>444</v>
      </c>
    </row>
    <row r="10" spans="1:2" ht="22.5" customHeight="1">
      <c r="A10" t="s">
        <v>111</v>
      </c>
      <c r="B10" t="s">
        <v>227</v>
      </c>
    </row>
    <row r="11" spans="1:2" ht="22.5" customHeight="1">
      <c r="A11" t="s">
        <v>228</v>
      </c>
      <c r="B11" t="s">
        <v>445</v>
      </c>
    </row>
    <row r="12" spans="1:2" ht="22.5" customHeight="1">
      <c r="A12" t="s">
        <v>229</v>
      </c>
      <c r="B12" t="s">
        <v>446</v>
      </c>
    </row>
    <row r="13" spans="1:2" ht="22.5" customHeight="1">
      <c r="A13" t="s">
        <v>230</v>
      </c>
      <c r="B13" t="s">
        <v>404</v>
      </c>
    </row>
    <row r="14" spans="1:2" ht="22.5" customHeight="1">
      <c r="A14" t="s">
        <v>114</v>
      </c>
      <c r="B14" t="s">
        <v>447</v>
      </c>
    </row>
    <row r="15" spans="1:2" ht="22.5" customHeight="1">
      <c r="A15" t="s">
        <v>115</v>
      </c>
      <c r="B15" t="s">
        <v>448</v>
      </c>
    </row>
    <row r="16" spans="1:2" ht="22.5" customHeight="1">
      <c r="A16" t="s">
        <v>449</v>
      </c>
      <c r="B16" t="s">
        <v>460</v>
      </c>
    </row>
    <row r="17" spans="1:2" ht="22.5" customHeight="1">
      <c r="A17" t="s">
        <v>231</v>
      </c>
      <c r="B17" t="s">
        <v>465</v>
      </c>
    </row>
    <row r="18" spans="1:2" ht="22.5" customHeight="1">
      <c r="A18" t="s">
        <v>450</v>
      </c>
      <c r="B18" t="s">
        <v>457</v>
      </c>
    </row>
    <row r="19" spans="1:2" ht="22.5" customHeight="1">
      <c r="A19" t="s">
        <v>451</v>
      </c>
      <c r="B19" t="s">
        <v>461</v>
      </c>
    </row>
    <row r="20" spans="1:2" ht="22.5" customHeight="1">
      <c r="A20" t="s">
        <v>452</v>
      </c>
      <c r="B20" t="s">
        <v>343</v>
      </c>
    </row>
    <row r="21" spans="1:2" ht="22.5" customHeight="1">
      <c r="A21" t="s">
        <v>453</v>
      </c>
      <c r="B21" t="s">
        <v>462</v>
      </c>
    </row>
    <row r="22" spans="1:2" ht="22.5" customHeight="1">
      <c r="A22" t="s">
        <v>454</v>
      </c>
      <c r="B22" t="s">
        <v>463</v>
      </c>
    </row>
    <row r="23" spans="1:2" ht="22.5" customHeight="1">
      <c r="A23" t="s">
        <v>455</v>
      </c>
      <c r="B23" t="s">
        <v>346</v>
      </c>
    </row>
    <row r="24" spans="1:2" ht="22.5" customHeight="1">
      <c r="A24" t="s">
        <v>456</v>
      </c>
      <c r="B24" s="192" t="s">
        <v>458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4294967295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31"/>
  <sheetViews>
    <sheetView zoomScaleNormal="100" workbookViewId="0">
      <selection activeCell="L21" sqref="L21"/>
    </sheetView>
  </sheetViews>
  <sheetFormatPr defaultRowHeight="15"/>
  <cols>
    <col min="9" max="9" width="9.28515625" customWidth="1"/>
    <col min="13" max="23" width="9.140625" style="390"/>
  </cols>
  <sheetData>
    <row r="1" spans="1:23" ht="23.25">
      <c r="A1" s="605" t="s">
        <v>425</v>
      </c>
      <c r="B1" s="605"/>
      <c r="C1" s="605"/>
      <c r="D1" s="605"/>
      <c r="E1" s="605"/>
      <c r="F1" s="605"/>
      <c r="G1" s="605"/>
      <c r="H1" s="605"/>
      <c r="I1" s="605"/>
      <c r="J1" s="605"/>
      <c r="K1" s="539"/>
    </row>
    <row r="4" spans="1:23">
      <c r="M4" s="531"/>
      <c r="N4" s="531"/>
      <c r="O4" s="531"/>
      <c r="P4" s="531"/>
      <c r="Q4" s="531"/>
      <c r="R4" s="531"/>
      <c r="S4" s="531"/>
      <c r="T4" s="531"/>
      <c r="U4" s="531"/>
      <c r="V4" s="531"/>
      <c r="W4" s="531"/>
    </row>
    <row r="5" spans="1:23" ht="48.75" customHeight="1">
      <c r="M5" s="531"/>
      <c r="N5" s="531"/>
      <c r="O5" s="532"/>
      <c r="P5" s="533" t="s">
        <v>466</v>
      </c>
      <c r="Q5" s="531"/>
      <c r="R5" s="531"/>
      <c r="S5" s="532"/>
      <c r="T5" s="533" t="s">
        <v>483</v>
      </c>
      <c r="U5" s="531"/>
      <c r="V5" s="531"/>
      <c r="W5" s="531"/>
    </row>
    <row r="6" spans="1:23">
      <c r="M6" s="531"/>
      <c r="N6" s="604">
        <v>2013</v>
      </c>
      <c r="O6" s="534" t="s">
        <v>468</v>
      </c>
      <c r="P6" s="535">
        <v>1677</v>
      </c>
      <c r="Q6" s="531"/>
      <c r="R6" s="604">
        <v>2013</v>
      </c>
      <c r="S6" s="534" t="s">
        <v>467</v>
      </c>
      <c r="T6" s="535">
        <v>28</v>
      </c>
      <c r="U6" s="531"/>
      <c r="V6" s="531"/>
      <c r="W6" s="531"/>
    </row>
    <row r="7" spans="1:23">
      <c r="M7" s="531"/>
      <c r="N7" s="604"/>
      <c r="O7" s="534" t="s">
        <v>469</v>
      </c>
      <c r="P7" s="535">
        <v>1160</v>
      </c>
      <c r="Q7" s="531"/>
      <c r="R7" s="604"/>
      <c r="S7" s="534" t="s">
        <v>469</v>
      </c>
      <c r="T7" s="535">
        <v>44</v>
      </c>
      <c r="U7" s="531"/>
      <c r="V7" s="531"/>
      <c r="W7" s="531"/>
    </row>
    <row r="8" spans="1:23">
      <c r="M8" s="531"/>
      <c r="N8" s="604"/>
      <c r="O8" s="534" t="s">
        <v>470</v>
      </c>
      <c r="P8" s="535">
        <v>1939</v>
      </c>
      <c r="Q8" s="531"/>
      <c r="R8" s="604"/>
      <c r="S8" s="534" t="s">
        <v>470</v>
      </c>
      <c r="T8" s="535">
        <v>43</v>
      </c>
      <c r="U8" s="531"/>
      <c r="V8" s="531"/>
      <c r="W8" s="531"/>
    </row>
    <row r="9" spans="1:23">
      <c r="M9" s="531"/>
      <c r="N9" s="604"/>
      <c r="O9" s="534" t="s">
        <v>471</v>
      </c>
      <c r="P9" s="534">
        <v>993</v>
      </c>
      <c r="Q9" s="531"/>
      <c r="R9" s="604"/>
      <c r="S9" s="534" t="s">
        <v>471</v>
      </c>
      <c r="T9" s="534">
        <v>28</v>
      </c>
      <c r="U9" s="531"/>
      <c r="V9" s="531"/>
      <c r="W9" s="531"/>
    </row>
    <row r="10" spans="1:23">
      <c r="M10" s="531"/>
      <c r="N10" s="604"/>
      <c r="O10" s="534" t="s">
        <v>472</v>
      </c>
      <c r="P10" s="535">
        <v>1470</v>
      </c>
      <c r="Q10" s="531"/>
      <c r="R10" s="604"/>
      <c r="S10" s="534" t="s">
        <v>472</v>
      </c>
      <c r="T10" s="535">
        <v>47</v>
      </c>
      <c r="U10" s="531"/>
      <c r="V10" s="531"/>
      <c r="W10" s="531"/>
    </row>
    <row r="11" spans="1:23">
      <c r="M11" s="531"/>
      <c r="N11" s="604"/>
      <c r="O11" s="534" t="s">
        <v>473</v>
      </c>
      <c r="P11" s="535">
        <v>1534</v>
      </c>
      <c r="Q11" s="531"/>
      <c r="R11" s="604"/>
      <c r="S11" s="534" t="s">
        <v>473</v>
      </c>
      <c r="T11" s="535">
        <v>23</v>
      </c>
      <c r="U11" s="531"/>
      <c r="V11" s="531"/>
      <c r="W11" s="531"/>
    </row>
    <row r="12" spans="1:23">
      <c r="M12" s="531"/>
      <c r="N12" s="604"/>
      <c r="O12" s="534" t="s">
        <v>474</v>
      </c>
      <c r="P12" s="535">
        <v>2014</v>
      </c>
      <c r="Q12" s="531"/>
      <c r="R12" s="604"/>
      <c r="S12" s="534" t="s">
        <v>474</v>
      </c>
      <c r="T12" s="535">
        <v>15</v>
      </c>
      <c r="U12" s="531"/>
      <c r="V12" s="531"/>
      <c r="W12" s="531"/>
    </row>
    <row r="13" spans="1:23">
      <c r="M13" s="531"/>
      <c r="N13" s="604"/>
      <c r="O13" s="534" t="s">
        <v>475</v>
      </c>
      <c r="P13" s="535">
        <v>1003</v>
      </c>
      <c r="Q13" s="531"/>
      <c r="R13" s="604"/>
      <c r="S13" s="534" t="s">
        <v>475</v>
      </c>
      <c r="T13" s="535">
        <v>21</v>
      </c>
      <c r="U13" s="531"/>
      <c r="V13" s="531"/>
      <c r="W13" s="531"/>
    </row>
    <row r="14" spans="1:23">
      <c r="M14" s="531"/>
      <c r="N14" s="604"/>
      <c r="O14" s="534" t="s">
        <v>476</v>
      </c>
      <c r="P14" s="535">
        <v>1713</v>
      </c>
      <c r="Q14" s="531"/>
      <c r="R14" s="604"/>
      <c r="S14" s="534" t="s">
        <v>476</v>
      </c>
      <c r="T14" s="535">
        <v>30</v>
      </c>
      <c r="U14" s="531"/>
      <c r="V14" s="531"/>
      <c r="W14" s="531"/>
    </row>
    <row r="15" spans="1:23">
      <c r="M15" s="531"/>
      <c r="N15" s="604"/>
      <c r="O15" s="534" t="s">
        <v>477</v>
      </c>
      <c r="P15" s="535">
        <v>1873</v>
      </c>
      <c r="Q15" s="531"/>
      <c r="R15" s="604"/>
      <c r="S15" s="534" t="s">
        <v>477</v>
      </c>
      <c r="T15" s="535">
        <v>28</v>
      </c>
      <c r="U15" s="531"/>
      <c r="V15" s="531"/>
      <c r="W15" s="531"/>
    </row>
    <row r="16" spans="1:23">
      <c r="M16" s="531"/>
      <c r="N16" s="604"/>
      <c r="O16" s="534" t="s">
        <v>478</v>
      </c>
      <c r="P16" s="536">
        <v>1212</v>
      </c>
      <c r="Q16" s="531"/>
      <c r="R16" s="604"/>
      <c r="S16" s="534" t="s">
        <v>478</v>
      </c>
      <c r="T16" s="536">
        <v>18</v>
      </c>
      <c r="U16" s="531"/>
      <c r="V16" s="531"/>
      <c r="W16" s="531"/>
    </row>
    <row r="17" spans="13:23">
      <c r="M17" s="531"/>
      <c r="N17" s="604"/>
      <c r="O17" s="534" t="s">
        <v>479</v>
      </c>
      <c r="P17" s="537">
        <v>901</v>
      </c>
      <c r="Q17" s="531"/>
      <c r="R17" s="604"/>
      <c r="S17" s="534" t="s">
        <v>479</v>
      </c>
      <c r="T17" s="537">
        <v>15</v>
      </c>
      <c r="U17" s="531"/>
      <c r="V17" s="531"/>
      <c r="W17" s="531"/>
    </row>
    <row r="18" spans="13:23">
      <c r="M18" s="531"/>
      <c r="N18" s="604">
        <v>2014</v>
      </c>
      <c r="O18" s="534" t="s">
        <v>467</v>
      </c>
      <c r="P18" s="534">
        <v>1653</v>
      </c>
      <c r="Q18" s="531"/>
      <c r="R18" s="604">
        <v>2014</v>
      </c>
      <c r="S18" s="534" t="s">
        <v>467</v>
      </c>
      <c r="T18" s="534">
        <v>17</v>
      </c>
      <c r="U18" s="531"/>
      <c r="V18" s="531"/>
      <c r="W18" s="531"/>
    </row>
    <row r="19" spans="13:23">
      <c r="M19" s="531"/>
      <c r="N19" s="604"/>
      <c r="O19" s="534" t="s">
        <v>469</v>
      </c>
      <c r="P19" s="534">
        <v>593</v>
      </c>
      <c r="Q19" s="531"/>
      <c r="R19" s="604"/>
      <c r="S19" s="534" t="s">
        <v>469</v>
      </c>
      <c r="T19" s="534">
        <v>13</v>
      </c>
      <c r="U19" s="531"/>
      <c r="V19" s="531"/>
      <c r="W19" s="531"/>
    </row>
    <row r="20" spans="13:23">
      <c r="M20" s="531"/>
      <c r="N20" s="604"/>
      <c r="O20" s="534" t="s">
        <v>480</v>
      </c>
      <c r="P20" s="534">
        <v>772</v>
      </c>
      <c r="Q20" s="531"/>
      <c r="R20" s="604"/>
      <c r="S20" s="534" t="s">
        <v>480</v>
      </c>
      <c r="T20" s="534">
        <v>24</v>
      </c>
      <c r="U20" s="531"/>
      <c r="V20" s="531"/>
      <c r="W20" s="531"/>
    </row>
    <row r="21" spans="13:23">
      <c r="M21" s="531"/>
      <c r="N21" s="604"/>
      <c r="O21" s="534" t="s">
        <v>471</v>
      </c>
      <c r="P21" s="534">
        <v>1146</v>
      </c>
      <c r="Q21" s="531"/>
      <c r="R21" s="604"/>
      <c r="S21" s="534" t="s">
        <v>471</v>
      </c>
      <c r="T21" s="534">
        <v>24</v>
      </c>
      <c r="U21" s="531"/>
      <c r="V21" s="531"/>
      <c r="W21" s="531"/>
    </row>
    <row r="22" spans="13:23">
      <c r="M22" s="531"/>
      <c r="N22" s="604"/>
      <c r="O22" s="534" t="s">
        <v>472</v>
      </c>
      <c r="P22" s="534">
        <v>511</v>
      </c>
      <c r="Q22" s="531"/>
      <c r="R22" s="604"/>
      <c r="S22" s="534" t="s">
        <v>472</v>
      </c>
      <c r="T22" s="534">
        <v>9</v>
      </c>
      <c r="U22" s="531"/>
      <c r="V22" s="531"/>
      <c r="W22" s="531"/>
    </row>
    <row r="23" spans="13:23">
      <c r="M23" s="531"/>
      <c r="N23" s="604"/>
      <c r="O23" s="534" t="s">
        <v>481</v>
      </c>
      <c r="P23" s="534">
        <v>444</v>
      </c>
      <c r="Q23" s="531"/>
      <c r="R23" s="604"/>
      <c r="S23" s="534" t="s">
        <v>481</v>
      </c>
      <c r="T23" s="534">
        <v>13</v>
      </c>
      <c r="U23" s="531"/>
      <c r="V23" s="531"/>
      <c r="W23" s="531"/>
    </row>
    <row r="24" spans="13:23">
      <c r="M24" s="531"/>
      <c r="N24" s="604"/>
      <c r="O24" s="534" t="s">
        <v>474</v>
      </c>
      <c r="P24" s="534">
        <v>458</v>
      </c>
      <c r="Q24" s="531"/>
      <c r="R24" s="604"/>
      <c r="S24" s="534" t="s">
        <v>474</v>
      </c>
      <c r="T24" s="534">
        <v>9</v>
      </c>
      <c r="U24" s="531"/>
      <c r="V24" s="531"/>
      <c r="W24" s="531"/>
    </row>
    <row r="25" spans="13:23">
      <c r="M25" s="531"/>
      <c r="N25" s="604"/>
      <c r="O25" s="534" t="s">
        <v>475</v>
      </c>
      <c r="P25" s="534">
        <v>834</v>
      </c>
      <c r="Q25" s="531"/>
      <c r="R25" s="604"/>
      <c r="S25" s="534" t="s">
        <v>475</v>
      </c>
      <c r="T25" s="534">
        <v>16</v>
      </c>
      <c r="U25" s="531"/>
      <c r="V25" s="531"/>
      <c r="W25" s="531"/>
    </row>
    <row r="26" spans="13:23">
      <c r="M26" s="531"/>
      <c r="N26" s="604"/>
      <c r="O26" s="534" t="s">
        <v>476</v>
      </c>
      <c r="P26" s="534">
        <v>813</v>
      </c>
      <c r="Q26" s="531"/>
      <c r="R26" s="604"/>
      <c r="S26" s="534" t="s">
        <v>476</v>
      </c>
      <c r="T26" s="534">
        <v>20</v>
      </c>
      <c r="U26" s="531"/>
      <c r="V26" s="531"/>
      <c r="W26" s="531"/>
    </row>
    <row r="27" spans="13:23">
      <c r="M27" s="531"/>
      <c r="N27" s="604"/>
      <c r="O27" s="538" t="s">
        <v>477</v>
      </c>
      <c r="P27" s="538">
        <v>602</v>
      </c>
      <c r="Q27" s="531"/>
      <c r="R27" s="604"/>
      <c r="S27" s="538" t="s">
        <v>477</v>
      </c>
      <c r="T27" s="538">
        <v>8</v>
      </c>
      <c r="U27" s="531"/>
      <c r="V27" s="531"/>
      <c r="W27" s="531"/>
    </row>
    <row r="28" spans="13:23">
      <c r="M28" s="531"/>
      <c r="N28" s="604"/>
      <c r="O28" s="538" t="s">
        <v>482</v>
      </c>
      <c r="P28" s="538">
        <v>1251</v>
      </c>
      <c r="Q28" s="531"/>
      <c r="R28" s="604"/>
      <c r="S28" s="538" t="s">
        <v>482</v>
      </c>
      <c r="T28" s="538">
        <v>28</v>
      </c>
      <c r="U28" s="531"/>
      <c r="V28" s="531"/>
      <c r="W28" s="531"/>
    </row>
    <row r="29" spans="13:23">
      <c r="M29" s="531"/>
      <c r="N29" s="604"/>
      <c r="O29" s="538" t="s">
        <v>479</v>
      </c>
      <c r="P29" s="538">
        <v>877</v>
      </c>
      <c r="Q29" s="531"/>
      <c r="R29" s="604"/>
      <c r="S29" s="538" t="s">
        <v>479</v>
      </c>
      <c r="T29" s="538">
        <v>26</v>
      </c>
      <c r="U29" s="531"/>
      <c r="V29" s="531"/>
      <c r="W29" s="531"/>
    </row>
    <row r="30" spans="13:23">
      <c r="M30" s="531"/>
      <c r="N30" s="531"/>
      <c r="O30" s="531"/>
      <c r="P30" s="531"/>
      <c r="Q30" s="531"/>
      <c r="R30" s="531"/>
      <c r="S30" s="531"/>
      <c r="T30" s="531"/>
      <c r="U30" s="531"/>
      <c r="V30" s="531"/>
      <c r="W30" s="531"/>
    </row>
    <row r="31" spans="13:23">
      <c r="M31" s="531"/>
      <c r="N31" s="531"/>
      <c r="O31" s="531"/>
      <c r="P31" s="531"/>
      <c r="Q31" s="531"/>
      <c r="R31" s="531"/>
      <c r="S31" s="531"/>
      <c r="T31" s="531"/>
      <c r="U31" s="531"/>
      <c r="V31" s="531"/>
      <c r="W31" s="531"/>
    </row>
  </sheetData>
  <mergeCells count="5">
    <mergeCell ref="N6:N17"/>
    <mergeCell ref="R6:R17"/>
    <mergeCell ref="N18:N29"/>
    <mergeCell ref="R18:R29"/>
    <mergeCell ref="A1:J1"/>
  </mergeCells>
  <pageMargins left="0.7" right="0.7" top="0.78740157499999996" bottom="0.78740157499999996" header="0.3" footer="0.3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32"/>
  <sheetViews>
    <sheetView zoomScale="80" zoomScaleNormal="80" workbookViewId="0">
      <selection activeCell="F53" sqref="F53"/>
    </sheetView>
  </sheetViews>
  <sheetFormatPr defaultRowHeight="15"/>
  <cols>
    <col min="1" max="8" width="11.42578125" customWidth="1"/>
    <col min="9" max="9" width="58" customWidth="1"/>
    <col min="10" max="10" width="51.7109375" customWidth="1"/>
  </cols>
  <sheetData>
    <row r="1" spans="1:8" ht="45" customHeight="1" thickBot="1">
      <c r="A1" s="608" t="s">
        <v>382</v>
      </c>
      <c r="B1" s="608"/>
      <c r="C1" s="608"/>
      <c r="D1" s="608"/>
      <c r="E1" s="608"/>
      <c r="F1" s="608"/>
      <c r="G1" s="608"/>
      <c r="H1" s="608"/>
    </row>
    <row r="2" spans="1:8" ht="25.5" customHeight="1" thickBot="1">
      <c r="A2" s="609" t="s">
        <v>205</v>
      </c>
      <c r="B2" s="610"/>
      <c r="C2" s="610"/>
      <c r="D2" s="610"/>
      <c r="E2" s="610"/>
      <c r="F2" s="610"/>
      <c r="G2" s="611"/>
    </row>
    <row r="3" spans="1:8" ht="19.5" customHeight="1">
      <c r="A3" s="612" t="s">
        <v>383</v>
      </c>
      <c r="B3" s="613"/>
      <c r="C3" s="614"/>
      <c r="D3" s="618">
        <v>759</v>
      </c>
      <c r="E3" s="620" t="s">
        <v>82</v>
      </c>
      <c r="F3" s="620"/>
      <c r="G3" s="461">
        <v>458</v>
      </c>
    </row>
    <row r="4" spans="1:8" ht="19.5" customHeight="1" thickBot="1">
      <c r="A4" s="615"/>
      <c r="B4" s="616"/>
      <c r="C4" s="617"/>
      <c r="D4" s="619"/>
      <c r="E4" s="621" t="s">
        <v>83</v>
      </c>
      <c r="F4" s="621"/>
      <c r="G4" s="462">
        <v>301</v>
      </c>
    </row>
    <row r="5" spans="1:8" ht="32.25" customHeight="1" thickBot="1"/>
    <row r="6" spans="1:8" ht="28.5" customHeight="1" thickBot="1">
      <c r="A6" s="622" t="s">
        <v>384</v>
      </c>
      <c r="B6" s="623"/>
      <c r="C6" s="623"/>
      <c r="D6" s="623"/>
      <c r="E6" s="623"/>
      <c r="F6" s="623"/>
      <c r="G6" s="623"/>
      <c r="H6" s="624"/>
    </row>
    <row r="7" spans="1:8" ht="18" customHeight="1">
      <c r="A7" s="625" t="s">
        <v>385</v>
      </c>
      <c r="B7" s="626"/>
      <c r="C7" s="626"/>
      <c r="D7" s="627"/>
      <c r="E7" s="618">
        <v>949</v>
      </c>
      <c r="F7" s="606" t="s">
        <v>82</v>
      </c>
      <c r="G7" s="606"/>
      <c r="H7" s="461">
        <v>757</v>
      </c>
    </row>
    <row r="8" spans="1:8" ht="18" customHeight="1">
      <c r="A8" s="628"/>
      <c r="B8" s="629"/>
      <c r="C8" s="629"/>
      <c r="D8" s="630"/>
      <c r="E8" s="631"/>
      <c r="F8" s="607" t="s">
        <v>83</v>
      </c>
      <c r="G8" s="607"/>
      <c r="H8" s="463">
        <v>190</v>
      </c>
    </row>
    <row r="9" spans="1:8" ht="30" customHeight="1">
      <c r="A9" s="632" t="s">
        <v>386</v>
      </c>
      <c r="B9" s="633"/>
      <c r="C9" s="633"/>
      <c r="D9" s="634"/>
      <c r="E9" s="641">
        <v>976</v>
      </c>
      <c r="F9" s="643" t="s">
        <v>387</v>
      </c>
      <c r="G9" s="643"/>
      <c r="H9" s="463">
        <v>671</v>
      </c>
    </row>
    <row r="10" spans="1:8" ht="33" customHeight="1">
      <c r="A10" s="635"/>
      <c r="B10" s="636"/>
      <c r="C10" s="636"/>
      <c r="D10" s="637"/>
      <c r="E10" s="642"/>
      <c r="F10" s="643" t="s">
        <v>388</v>
      </c>
      <c r="G10" s="643"/>
      <c r="H10" s="463">
        <v>227</v>
      </c>
    </row>
    <row r="11" spans="1:8" ht="33.75" customHeight="1" thickBot="1">
      <c r="A11" s="638"/>
      <c r="B11" s="639"/>
      <c r="C11" s="639"/>
      <c r="D11" s="640"/>
      <c r="E11" s="619"/>
      <c r="F11" s="644" t="s">
        <v>389</v>
      </c>
      <c r="G11" s="644"/>
      <c r="H11" s="464">
        <v>72</v>
      </c>
    </row>
    <row r="12" spans="1:8" ht="29.25" customHeight="1" thickBot="1">
      <c r="A12" s="645" t="s">
        <v>390</v>
      </c>
      <c r="B12" s="646"/>
      <c r="C12" s="646"/>
      <c r="D12" s="646"/>
      <c r="E12" s="647">
        <v>6</v>
      </c>
      <c r="F12" s="647"/>
      <c r="G12" s="647"/>
      <c r="H12" s="648"/>
    </row>
    <row r="13" spans="1:8" ht="20.25" customHeight="1">
      <c r="A13" s="649" t="s">
        <v>391</v>
      </c>
      <c r="B13" s="650"/>
      <c r="C13" s="650"/>
      <c r="D13" s="650"/>
      <c r="E13" s="653">
        <v>110</v>
      </c>
      <c r="F13" s="653"/>
      <c r="G13" s="653"/>
      <c r="H13" s="654"/>
    </row>
    <row r="14" spans="1:8" ht="20.25" customHeight="1" thickBot="1">
      <c r="A14" s="651"/>
      <c r="B14" s="652"/>
      <c r="C14" s="652"/>
      <c r="D14" s="652"/>
      <c r="E14" s="655"/>
      <c r="F14" s="655"/>
      <c r="G14" s="655"/>
      <c r="H14" s="656"/>
    </row>
    <row r="15" spans="1:8" ht="27" customHeight="1" thickBot="1"/>
    <row r="16" spans="1:8" s="465" customFormat="1" ht="27" customHeight="1" thickBot="1">
      <c r="A16" s="657" t="s">
        <v>392</v>
      </c>
      <c r="B16" s="658"/>
      <c r="C16" s="658"/>
      <c r="D16" s="658"/>
      <c r="E16" s="658"/>
      <c r="F16" s="658"/>
      <c r="G16" s="658"/>
      <c r="H16" s="659"/>
    </row>
    <row r="17" spans="1:8" ht="27" customHeight="1">
      <c r="A17" s="667" t="s">
        <v>393</v>
      </c>
      <c r="B17" s="668"/>
      <c r="C17" s="661" t="s">
        <v>394</v>
      </c>
      <c r="D17" s="661"/>
      <c r="E17" s="631">
        <v>611</v>
      </c>
      <c r="F17" s="661" t="s">
        <v>395</v>
      </c>
      <c r="G17" s="661"/>
      <c r="H17" s="663">
        <v>598</v>
      </c>
    </row>
    <row r="18" spans="1:8" ht="27" customHeight="1">
      <c r="A18" s="665"/>
      <c r="B18" s="666"/>
      <c r="C18" s="662"/>
      <c r="D18" s="662"/>
      <c r="E18" s="660"/>
      <c r="F18" s="662"/>
      <c r="G18" s="662"/>
      <c r="H18" s="664"/>
    </row>
    <row r="19" spans="1:8">
      <c r="A19" s="665" t="s">
        <v>396</v>
      </c>
      <c r="B19" s="666"/>
      <c r="C19" s="662" t="s">
        <v>394</v>
      </c>
      <c r="D19" s="662"/>
      <c r="E19" s="660">
        <v>158</v>
      </c>
      <c r="F19" s="662" t="s">
        <v>395</v>
      </c>
      <c r="G19" s="662"/>
      <c r="H19" s="664">
        <v>135</v>
      </c>
    </row>
    <row r="20" spans="1:8">
      <c r="A20" s="665"/>
      <c r="B20" s="666"/>
      <c r="C20" s="662"/>
      <c r="D20" s="662"/>
      <c r="E20" s="660"/>
      <c r="F20" s="662"/>
      <c r="G20" s="662"/>
      <c r="H20" s="664"/>
    </row>
    <row r="21" spans="1:8">
      <c r="A21" s="665" t="s">
        <v>397</v>
      </c>
      <c r="B21" s="666"/>
      <c r="C21" s="662" t="s">
        <v>394</v>
      </c>
      <c r="D21" s="662"/>
      <c r="E21" s="660">
        <v>76</v>
      </c>
      <c r="F21" s="662" t="s">
        <v>398</v>
      </c>
      <c r="G21" s="662"/>
      <c r="H21" s="664">
        <v>69</v>
      </c>
    </row>
    <row r="22" spans="1:8" ht="15.75" thickBot="1">
      <c r="A22" s="669"/>
      <c r="B22" s="670"/>
      <c r="C22" s="671"/>
      <c r="D22" s="671"/>
      <c r="E22" s="655"/>
      <c r="F22" s="671"/>
      <c r="G22" s="671"/>
      <c r="H22" s="656"/>
    </row>
    <row r="23" spans="1:8" ht="15.75" thickBot="1"/>
    <row r="24" spans="1:8" ht="24.75" customHeight="1" thickBot="1">
      <c r="A24" s="672" t="s">
        <v>399</v>
      </c>
      <c r="B24" s="673"/>
      <c r="C24" s="673"/>
      <c r="D24" s="673"/>
      <c r="E24" s="673"/>
      <c r="F24" s="673"/>
      <c r="G24" s="673"/>
      <c r="H24" s="674"/>
    </row>
    <row r="25" spans="1:8">
      <c r="A25" s="675" t="s">
        <v>400</v>
      </c>
      <c r="B25" s="676"/>
      <c r="C25" s="679" t="s">
        <v>394</v>
      </c>
      <c r="D25" s="679"/>
      <c r="E25" s="631">
        <v>54</v>
      </c>
      <c r="F25" s="679" t="s">
        <v>395</v>
      </c>
      <c r="G25" s="679"/>
      <c r="H25" s="663">
        <v>30</v>
      </c>
    </row>
    <row r="26" spans="1:8">
      <c r="A26" s="677"/>
      <c r="B26" s="678"/>
      <c r="C26" s="680"/>
      <c r="D26" s="680"/>
      <c r="E26" s="660"/>
      <c r="F26" s="680"/>
      <c r="G26" s="680"/>
      <c r="H26" s="664"/>
    </row>
    <row r="27" spans="1:8">
      <c r="A27" s="677" t="s">
        <v>401</v>
      </c>
      <c r="B27" s="678"/>
      <c r="C27" s="680" t="s">
        <v>394</v>
      </c>
      <c r="D27" s="680"/>
      <c r="E27" s="660">
        <v>257</v>
      </c>
      <c r="F27" s="680" t="s">
        <v>395</v>
      </c>
      <c r="G27" s="680"/>
      <c r="H27" s="664">
        <v>190</v>
      </c>
    </row>
    <row r="28" spans="1:8">
      <c r="A28" s="677"/>
      <c r="B28" s="678"/>
      <c r="C28" s="680"/>
      <c r="D28" s="680"/>
      <c r="E28" s="660"/>
      <c r="F28" s="680"/>
      <c r="G28" s="680"/>
      <c r="H28" s="664"/>
    </row>
    <row r="29" spans="1:8">
      <c r="A29" s="677" t="s">
        <v>402</v>
      </c>
      <c r="B29" s="678"/>
      <c r="C29" s="680" t="s">
        <v>394</v>
      </c>
      <c r="D29" s="680"/>
      <c r="E29" s="660">
        <v>13</v>
      </c>
      <c r="F29" s="680" t="s">
        <v>395</v>
      </c>
      <c r="G29" s="680"/>
      <c r="H29" s="664">
        <v>3</v>
      </c>
    </row>
    <row r="30" spans="1:8">
      <c r="A30" s="677"/>
      <c r="B30" s="678"/>
      <c r="C30" s="680"/>
      <c r="D30" s="680"/>
      <c r="E30" s="660"/>
      <c r="F30" s="680"/>
      <c r="G30" s="680"/>
      <c r="H30" s="664"/>
    </row>
    <row r="31" spans="1:8">
      <c r="A31" s="681" t="s">
        <v>403</v>
      </c>
      <c r="B31" s="682"/>
      <c r="C31" s="680" t="s">
        <v>394</v>
      </c>
      <c r="D31" s="680"/>
      <c r="E31" s="660">
        <v>112</v>
      </c>
      <c r="F31" s="680" t="s">
        <v>395</v>
      </c>
      <c r="G31" s="680"/>
      <c r="H31" s="664">
        <v>103</v>
      </c>
    </row>
    <row r="32" spans="1:8" ht="15.75" thickBot="1">
      <c r="A32" s="683"/>
      <c r="B32" s="684"/>
      <c r="C32" s="685"/>
      <c r="D32" s="685"/>
      <c r="E32" s="655"/>
      <c r="F32" s="685"/>
      <c r="G32" s="685"/>
      <c r="H32" s="656"/>
    </row>
  </sheetData>
  <mergeCells count="57">
    <mergeCell ref="A31:B32"/>
    <mergeCell ref="C31:D32"/>
    <mergeCell ref="E31:E32"/>
    <mergeCell ref="F31:G32"/>
    <mergeCell ref="H31:H32"/>
    <mergeCell ref="A29:B30"/>
    <mergeCell ref="C29:D30"/>
    <mergeCell ref="E29:E30"/>
    <mergeCell ref="F29:G30"/>
    <mergeCell ref="H29:H30"/>
    <mergeCell ref="A27:B28"/>
    <mergeCell ref="C27:D28"/>
    <mergeCell ref="E27:E28"/>
    <mergeCell ref="F27:G28"/>
    <mergeCell ref="H27:H28"/>
    <mergeCell ref="A24:H24"/>
    <mergeCell ref="A25:B26"/>
    <mergeCell ref="C25:D26"/>
    <mergeCell ref="E25:E26"/>
    <mergeCell ref="F25:G26"/>
    <mergeCell ref="H25:H26"/>
    <mergeCell ref="A21:B22"/>
    <mergeCell ref="C21:D22"/>
    <mergeCell ref="E21:E22"/>
    <mergeCell ref="F21:G22"/>
    <mergeCell ref="H21:H22"/>
    <mergeCell ref="E17:E18"/>
    <mergeCell ref="F17:G18"/>
    <mergeCell ref="H17:H18"/>
    <mergeCell ref="A19:B20"/>
    <mergeCell ref="C19:D20"/>
    <mergeCell ref="E19:E20"/>
    <mergeCell ref="F19:G20"/>
    <mergeCell ref="H19:H20"/>
    <mergeCell ref="A17:B18"/>
    <mergeCell ref="C17:D18"/>
    <mergeCell ref="A12:D12"/>
    <mergeCell ref="E12:H12"/>
    <mergeCell ref="A13:D14"/>
    <mergeCell ref="E13:H14"/>
    <mergeCell ref="A16:H16"/>
    <mergeCell ref="A9:D11"/>
    <mergeCell ref="E9:E11"/>
    <mergeCell ref="F9:G9"/>
    <mergeCell ref="F10:G10"/>
    <mergeCell ref="F11:G11"/>
    <mergeCell ref="F7:G7"/>
    <mergeCell ref="F8:G8"/>
    <mergeCell ref="A1:H1"/>
    <mergeCell ref="A2:G2"/>
    <mergeCell ref="A3:C4"/>
    <mergeCell ref="D3:D4"/>
    <mergeCell ref="E3:F3"/>
    <mergeCell ref="E4:F4"/>
    <mergeCell ref="A6:H6"/>
    <mergeCell ref="A7:D8"/>
    <mergeCell ref="E7:E8"/>
  </mergeCells>
  <printOptions horizontalCentered="1"/>
  <pageMargins left="0.70866141732283472" right="0.70866141732283472" top="1.1417322834645669" bottom="0.74803149606299213" header="0.31496062992125984" footer="0.31496062992125984"/>
  <pageSetup paperSize="9" scale="95" orientation="portrait" horizontalDpi="4294967294" r:id="rId1"/>
  <headerFooter>
    <oddHeader>&amp;RPříloha č. 4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C70"/>
  <sheetViews>
    <sheetView zoomScale="20" zoomScaleNormal="20" workbookViewId="0">
      <selection activeCell="V62" sqref="V62"/>
    </sheetView>
  </sheetViews>
  <sheetFormatPr defaultRowHeight="15"/>
  <cols>
    <col min="1" max="1" width="76" customWidth="1"/>
    <col min="2" max="29" width="28.5703125" customWidth="1"/>
  </cols>
  <sheetData>
    <row r="1" spans="1:29" ht="93" thickBot="1">
      <c r="A1" s="693" t="s">
        <v>293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</row>
    <row r="2" spans="1:29" ht="189.75" customHeight="1" thickBot="1">
      <c r="A2" s="713" t="s">
        <v>206</v>
      </c>
      <c r="B2" s="716" t="s">
        <v>126</v>
      </c>
      <c r="C2" s="717"/>
      <c r="D2" s="717"/>
      <c r="E2" s="717"/>
      <c r="F2" s="716" t="s">
        <v>127</v>
      </c>
      <c r="G2" s="717"/>
      <c r="H2" s="717"/>
      <c r="I2" s="720"/>
      <c r="J2" s="716" t="s">
        <v>128</v>
      </c>
      <c r="K2" s="717"/>
      <c r="L2" s="717"/>
      <c r="M2" s="720"/>
      <c r="N2" s="716" t="s">
        <v>129</v>
      </c>
      <c r="O2" s="717"/>
      <c r="P2" s="707" t="s">
        <v>204</v>
      </c>
      <c r="Q2" s="709"/>
      <c r="R2" s="709"/>
      <c r="S2" s="708"/>
      <c r="T2" s="707" t="s">
        <v>130</v>
      </c>
      <c r="U2" s="708"/>
      <c r="V2" s="709" t="s">
        <v>131</v>
      </c>
      <c r="W2" s="709"/>
      <c r="X2" s="707" t="s">
        <v>132</v>
      </c>
      <c r="Y2" s="709"/>
      <c r="Z2" s="709"/>
      <c r="AA2" s="708"/>
      <c r="AB2" s="194"/>
      <c r="AC2" s="194"/>
    </row>
    <row r="3" spans="1:29" ht="111" customHeight="1" thickTop="1">
      <c r="A3" s="714"/>
      <c r="B3" s="710" t="s">
        <v>69</v>
      </c>
      <c r="C3" s="712"/>
      <c r="D3" s="710" t="s">
        <v>70</v>
      </c>
      <c r="E3" s="710"/>
      <c r="F3" s="711" t="s">
        <v>69</v>
      </c>
      <c r="G3" s="712"/>
      <c r="H3" s="710" t="s">
        <v>70</v>
      </c>
      <c r="I3" s="712"/>
      <c r="J3" s="711" t="s">
        <v>69</v>
      </c>
      <c r="K3" s="712"/>
      <c r="L3" s="710" t="s">
        <v>70</v>
      </c>
      <c r="M3" s="712"/>
      <c r="N3" s="711" t="s">
        <v>70</v>
      </c>
      <c r="O3" s="710"/>
      <c r="P3" s="711" t="s">
        <v>69</v>
      </c>
      <c r="Q3" s="712"/>
      <c r="R3" s="710" t="s">
        <v>70</v>
      </c>
      <c r="S3" s="710"/>
      <c r="T3" s="711" t="s">
        <v>70</v>
      </c>
      <c r="U3" s="712"/>
      <c r="V3" s="710" t="s">
        <v>133</v>
      </c>
      <c r="W3" s="710"/>
      <c r="X3" s="711" t="s">
        <v>69</v>
      </c>
      <c r="Y3" s="712"/>
      <c r="Z3" s="710" t="s">
        <v>70</v>
      </c>
      <c r="AA3" s="712"/>
      <c r="AB3" s="194"/>
      <c r="AC3" s="194"/>
    </row>
    <row r="4" spans="1:29" ht="75" customHeight="1">
      <c r="A4" s="714"/>
      <c r="B4" s="689" t="s">
        <v>244</v>
      </c>
      <c r="C4" s="686" t="s">
        <v>245</v>
      </c>
      <c r="D4" s="689" t="s">
        <v>244</v>
      </c>
      <c r="E4" s="686" t="s">
        <v>245</v>
      </c>
      <c r="F4" s="689" t="s">
        <v>244</v>
      </c>
      <c r="G4" s="686" t="s">
        <v>245</v>
      </c>
      <c r="H4" s="689" t="s">
        <v>244</v>
      </c>
      <c r="I4" s="686" t="s">
        <v>245</v>
      </c>
      <c r="J4" s="689" t="s">
        <v>244</v>
      </c>
      <c r="K4" s="686" t="s">
        <v>245</v>
      </c>
      <c r="L4" s="689" t="s">
        <v>244</v>
      </c>
      <c r="M4" s="686" t="s">
        <v>245</v>
      </c>
      <c r="N4" s="689" t="s">
        <v>244</v>
      </c>
      <c r="O4" s="686" t="s">
        <v>245</v>
      </c>
      <c r="P4" s="689" t="s">
        <v>244</v>
      </c>
      <c r="Q4" s="686" t="s">
        <v>245</v>
      </c>
      <c r="R4" s="689" t="s">
        <v>244</v>
      </c>
      <c r="S4" s="686" t="s">
        <v>245</v>
      </c>
      <c r="T4" s="689" t="s">
        <v>244</v>
      </c>
      <c r="U4" s="686" t="s">
        <v>245</v>
      </c>
      <c r="V4" s="689" t="s">
        <v>244</v>
      </c>
      <c r="W4" s="686" t="s">
        <v>245</v>
      </c>
      <c r="X4" s="689" t="s">
        <v>244</v>
      </c>
      <c r="Y4" s="686" t="s">
        <v>245</v>
      </c>
      <c r="Z4" s="689" t="s">
        <v>244</v>
      </c>
      <c r="AA4" s="686" t="s">
        <v>245</v>
      </c>
      <c r="AB4" s="194"/>
      <c r="AC4" s="194"/>
    </row>
    <row r="5" spans="1:29" ht="75" customHeight="1">
      <c r="A5" s="714"/>
      <c r="B5" s="690"/>
      <c r="C5" s="687"/>
      <c r="D5" s="690"/>
      <c r="E5" s="687"/>
      <c r="F5" s="690"/>
      <c r="G5" s="687"/>
      <c r="H5" s="690"/>
      <c r="I5" s="687"/>
      <c r="J5" s="690"/>
      <c r="K5" s="687"/>
      <c r="L5" s="690"/>
      <c r="M5" s="687"/>
      <c r="N5" s="690"/>
      <c r="O5" s="687"/>
      <c r="P5" s="690"/>
      <c r="Q5" s="687"/>
      <c r="R5" s="690"/>
      <c r="S5" s="687"/>
      <c r="T5" s="690"/>
      <c r="U5" s="687"/>
      <c r="V5" s="690"/>
      <c r="W5" s="687"/>
      <c r="X5" s="690"/>
      <c r="Y5" s="687"/>
      <c r="Z5" s="690"/>
      <c r="AA5" s="687"/>
      <c r="AB5" s="194"/>
      <c r="AC5" s="194"/>
    </row>
    <row r="6" spans="1:29" ht="75" customHeight="1" thickBot="1">
      <c r="A6" s="715"/>
      <c r="B6" s="691"/>
      <c r="C6" s="688"/>
      <c r="D6" s="691"/>
      <c r="E6" s="688"/>
      <c r="F6" s="691"/>
      <c r="G6" s="688"/>
      <c r="H6" s="691"/>
      <c r="I6" s="688"/>
      <c r="J6" s="691"/>
      <c r="K6" s="688"/>
      <c r="L6" s="691"/>
      <c r="M6" s="688"/>
      <c r="N6" s="691"/>
      <c r="O6" s="688"/>
      <c r="P6" s="691"/>
      <c r="Q6" s="688"/>
      <c r="R6" s="691"/>
      <c r="S6" s="688"/>
      <c r="T6" s="691"/>
      <c r="U6" s="688"/>
      <c r="V6" s="691"/>
      <c r="W6" s="688"/>
      <c r="X6" s="691"/>
      <c r="Y6" s="688"/>
      <c r="Z6" s="691"/>
      <c r="AA6" s="688"/>
      <c r="AB6" s="194"/>
      <c r="AC6" s="194"/>
    </row>
    <row r="7" spans="1:29" ht="70.5" customHeight="1">
      <c r="A7" s="195" t="s">
        <v>1</v>
      </c>
      <c r="B7" s="196">
        <v>26</v>
      </c>
      <c r="C7" s="197">
        <v>28</v>
      </c>
      <c r="D7" s="198">
        <v>17</v>
      </c>
      <c r="E7" s="199">
        <v>18</v>
      </c>
      <c r="F7" s="198">
        <v>6</v>
      </c>
      <c r="G7" s="197">
        <v>3</v>
      </c>
      <c r="H7" s="198">
        <v>73</v>
      </c>
      <c r="I7" s="197">
        <v>85</v>
      </c>
      <c r="J7" s="198">
        <v>36</v>
      </c>
      <c r="K7" s="197">
        <v>42</v>
      </c>
      <c r="L7" s="196">
        <v>36</v>
      </c>
      <c r="M7" s="199">
        <v>58</v>
      </c>
      <c r="N7" s="198">
        <v>79</v>
      </c>
      <c r="O7" s="197">
        <v>37</v>
      </c>
      <c r="P7" s="200">
        <v>46</v>
      </c>
      <c r="Q7" s="201">
        <v>39</v>
      </c>
      <c r="R7" s="202">
        <v>15</v>
      </c>
      <c r="S7" s="203">
        <v>9</v>
      </c>
      <c r="T7" s="202">
        <v>1</v>
      </c>
      <c r="U7" s="201">
        <v>1</v>
      </c>
      <c r="V7" s="202">
        <v>15</v>
      </c>
      <c r="W7" s="203">
        <v>15</v>
      </c>
      <c r="X7" s="202">
        <v>51</v>
      </c>
      <c r="Y7" s="201">
        <v>108</v>
      </c>
      <c r="Z7" s="202">
        <v>39</v>
      </c>
      <c r="AA7" s="201">
        <v>120</v>
      </c>
      <c r="AB7" s="204"/>
      <c r="AC7" s="204"/>
    </row>
    <row r="8" spans="1:29" ht="70.5" customHeight="1">
      <c r="A8" s="205" t="s">
        <v>2</v>
      </c>
      <c r="B8" s="200">
        <v>196</v>
      </c>
      <c r="C8" s="206">
        <v>443</v>
      </c>
      <c r="D8" s="202">
        <v>237</v>
      </c>
      <c r="E8" s="207">
        <v>410</v>
      </c>
      <c r="F8" s="202">
        <v>8</v>
      </c>
      <c r="G8" s="206">
        <v>9</v>
      </c>
      <c r="H8" s="202">
        <v>8</v>
      </c>
      <c r="I8" s="206">
        <v>9</v>
      </c>
      <c r="J8" s="200">
        <v>424</v>
      </c>
      <c r="K8" s="206">
        <v>377</v>
      </c>
      <c r="L8" s="202">
        <v>431</v>
      </c>
      <c r="M8" s="207">
        <v>389</v>
      </c>
      <c r="N8" s="202">
        <v>211</v>
      </c>
      <c r="O8" s="206">
        <v>138</v>
      </c>
      <c r="P8" s="200">
        <v>23</v>
      </c>
      <c r="Q8" s="206">
        <v>8</v>
      </c>
      <c r="R8" s="202">
        <v>22</v>
      </c>
      <c r="S8" s="207">
        <v>11</v>
      </c>
      <c r="T8" s="202">
        <v>4</v>
      </c>
      <c r="U8" s="206">
        <v>0</v>
      </c>
      <c r="V8" s="202">
        <v>5</v>
      </c>
      <c r="W8" s="207">
        <v>5</v>
      </c>
      <c r="X8" s="202">
        <v>24</v>
      </c>
      <c r="Y8" s="206">
        <v>127</v>
      </c>
      <c r="Z8" s="202">
        <v>15</v>
      </c>
      <c r="AA8" s="206">
        <v>87</v>
      </c>
      <c r="AB8" s="204"/>
      <c r="AC8" s="204"/>
    </row>
    <row r="9" spans="1:29" ht="70.5" customHeight="1">
      <c r="A9" s="205" t="s">
        <v>3</v>
      </c>
      <c r="B9" s="200">
        <v>26</v>
      </c>
      <c r="C9" s="206">
        <v>51</v>
      </c>
      <c r="D9" s="202">
        <v>25</v>
      </c>
      <c r="E9" s="207">
        <v>60</v>
      </c>
      <c r="F9" s="202">
        <v>0</v>
      </c>
      <c r="G9" s="206">
        <v>0</v>
      </c>
      <c r="H9" s="202">
        <v>0</v>
      </c>
      <c r="I9" s="206">
        <v>0</v>
      </c>
      <c r="J9" s="200">
        <v>93</v>
      </c>
      <c r="K9" s="206">
        <v>144</v>
      </c>
      <c r="L9" s="202">
        <v>93</v>
      </c>
      <c r="M9" s="207">
        <v>144</v>
      </c>
      <c r="N9" s="202">
        <v>113</v>
      </c>
      <c r="O9" s="206">
        <v>107</v>
      </c>
      <c r="P9" s="200">
        <v>86</v>
      </c>
      <c r="Q9" s="206">
        <v>39</v>
      </c>
      <c r="R9" s="202">
        <v>101</v>
      </c>
      <c r="S9" s="207">
        <v>70</v>
      </c>
      <c r="T9" s="202">
        <v>6</v>
      </c>
      <c r="U9" s="206">
        <v>3</v>
      </c>
      <c r="V9" s="202">
        <v>5</v>
      </c>
      <c r="W9" s="207">
        <v>5</v>
      </c>
      <c r="X9" s="202">
        <v>29</v>
      </c>
      <c r="Y9" s="206">
        <v>73</v>
      </c>
      <c r="Z9" s="202">
        <v>25</v>
      </c>
      <c r="AA9" s="206">
        <v>91</v>
      </c>
      <c r="AB9" s="204"/>
      <c r="AC9" s="204"/>
    </row>
    <row r="10" spans="1:29" ht="70.5" customHeight="1">
      <c r="A10" s="205" t="s">
        <v>4</v>
      </c>
      <c r="B10" s="200">
        <v>24</v>
      </c>
      <c r="C10" s="206">
        <v>44</v>
      </c>
      <c r="D10" s="202">
        <v>23</v>
      </c>
      <c r="E10" s="207">
        <v>44</v>
      </c>
      <c r="F10" s="202">
        <v>2</v>
      </c>
      <c r="G10" s="206">
        <v>2</v>
      </c>
      <c r="H10" s="202">
        <v>2</v>
      </c>
      <c r="I10" s="206">
        <v>2</v>
      </c>
      <c r="J10" s="200">
        <v>65</v>
      </c>
      <c r="K10" s="206">
        <v>158</v>
      </c>
      <c r="L10" s="202">
        <v>65</v>
      </c>
      <c r="M10" s="207">
        <v>158</v>
      </c>
      <c r="N10" s="202">
        <v>212</v>
      </c>
      <c r="O10" s="206">
        <v>219</v>
      </c>
      <c r="P10" s="200">
        <v>69</v>
      </c>
      <c r="Q10" s="206">
        <v>33</v>
      </c>
      <c r="R10" s="202">
        <v>70</v>
      </c>
      <c r="S10" s="207">
        <v>30</v>
      </c>
      <c r="T10" s="202">
        <v>1</v>
      </c>
      <c r="U10" s="206">
        <v>0</v>
      </c>
      <c r="V10" s="202">
        <v>17</v>
      </c>
      <c r="W10" s="207">
        <v>17</v>
      </c>
      <c r="X10" s="202">
        <v>8</v>
      </c>
      <c r="Y10" s="206">
        <v>9</v>
      </c>
      <c r="Z10" s="202">
        <v>4</v>
      </c>
      <c r="AA10" s="206">
        <v>9</v>
      </c>
      <c r="AB10" s="204"/>
      <c r="AC10" s="204"/>
    </row>
    <row r="11" spans="1:29" ht="70.5" customHeight="1">
      <c r="A11" s="205" t="s">
        <v>5</v>
      </c>
      <c r="B11" s="200">
        <v>70</v>
      </c>
      <c r="C11" s="206">
        <v>80</v>
      </c>
      <c r="D11" s="202">
        <v>77</v>
      </c>
      <c r="E11" s="207">
        <v>111</v>
      </c>
      <c r="F11" s="202">
        <v>1</v>
      </c>
      <c r="G11" s="206">
        <v>1</v>
      </c>
      <c r="H11" s="202">
        <v>1</v>
      </c>
      <c r="I11" s="206">
        <v>1</v>
      </c>
      <c r="J11" s="200">
        <v>86</v>
      </c>
      <c r="K11" s="206">
        <v>183</v>
      </c>
      <c r="L11" s="202">
        <v>87</v>
      </c>
      <c r="M11" s="207">
        <v>184</v>
      </c>
      <c r="N11" s="202">
        <v>77</v>
      </c>
      <c r="O11" s="206">
        <v>62</v>
      </c>
      <c r="P11" s="200">
        <v>19</v>
      </c>
      <c r="Q11" s="206">
        <v>14</v>
      </c>
      <c r="R11" s="202">
        <v>12</v>
      </c>
      <c r="S11" s="207">
        <v>24</v>
      </c>
      <c r="T11" s="202">
        <v>3</v>
      </c>
      <c r="U11" s="206">
        <v>4</v>
      </c>
      <c r="V11" s="202">
        <v>2</v>
      </c>
      <c r="W11" s="207">
        <v>2</v>
      </c>
      <c r="X11" s="202">
        <v>4</v>
      </c>
      <c r="Y11" s="206">
        <v>47</v>
      </c>
      <c r="Z11" s="202">
        <v>7</v>
      </c>
      <c r="AA11" s="206">
        <v>33</v>
      </c>
      <c r="AB11" s="204"/>
      <c r="AC11" s="204"/>
    </row>
    <row r="12" spans="1:29" ht="70.5" customHeight="1">
      <c r="A12" s="205" t="s">
        <v>6</v>
      </c>
      <c r="B12" s="200">
        <v>1162</v>
      </c>
      <c r="C12" s="206">
        <v>1397</v>
      </c>
      <c r="D12" s="202">
        <v>999</v>
      </c>
      <c r="E12" s="207">
        <v>1409</v>
      </c>
      <c r="F12" s="202">
        <v>0</v>
      </c>
      <c r="G12" s="206">
        <v>0</v>
      </c>
      <c r="H12" s="202">
        <v>0</v>
      </c>
      <c r="I12" s="206">
        <v>0</v>
      </c>
      <c r="J12" s="200">
        <v>311</v>
      </c>
      <c r="K12" s="206">
        <v>716</v>
      </c>
      <c r="L12" s="202">
        <v>308</v>
      </c>
      <c r="M12" s="207">
        <v>716</v>
      </c>
      <c r="N12" s="202">
        <v>246</v>
      </c>
      <c r="O12" s="206">
        <v>188</v>
      </c>
      <c r="P12" s="200">
        <v>380</v>
      </c>
      <c r="Q12" s="206">
        <v>165</v>
      </c>
      <c r="R12" s="202">
        <v>280</v>
      </c>
      <c r="S12" s="207">
        <v>192</v>
      </c>
      <c r="T12" s="202">
        <v>7</v>
      </c>
      <c r="U12" s="206">
        <v>2</v>
      </c>
      <c r="V12" s="202">
        <v>4</v>
      </c>
      <c r="W12" s="207">
        <v>6</v>
      </c>
      <c r="X12" s="202">
        <v>0</v>
      </c>
      <c r="Y12" s="206">
        <v>89</v>
      </c>
      <c r="Z12" s="202">
        <v>5</v>
      </c>
      <c r="AA12" s="206">
        <v>44</v>
      </c>
      <c r="AB12" s="204"/>
      <c r="AC12" s="204"/>
    </row>
    <row r="13" spans="1:29" ht="70.5" customHeight="1">
      <c r="A13" s="205" t="s">
        <v>7</v>
      </c>
      <c r="B13" s="200">
        <v>215</v>
      </c>
      <c r="C13" s="206">
        <v>215</v>
      </c>
      <c r="D13" s="202">
        <v>271</v>
      </c>
      <c r="E13" s="207">
        <v>292</v>
      </c>
      <c r="F13" s="202">
        <v>4</v>
      </c>
      <c r="G13" s="206">
        <v>4</v>
      </c>
      <c r="H13" s="202">
        <v>4</v>
      </c>
      <c r="I13" s="206">
        <v>5</v>
      </c>
      <c r="J13" s="200">
        <v>105</v>
      </c>
      <c r="K13" s="206">
        <v>310</v>
      </c>
      <c r="L13" s="202">
        <v>96</v>
      </c>
      <c r="M13" s="207">
        <v>310</v>
      </c>
      <c r="N13" s="202">
        <v>183</v>
      </c>
      <c r="O13" s="206">
        <v>112</v>
      </c>
      <c r="P13" s="200">
        <v>119</v>
      </c>
      <c r="Q13" s="206">
        <v>67</v>
      </c>
      <c r="R13" s="202">
        <v>111</v>
      </c>
      <c r="S13" s="207">
        <v>67</v>
      </c>
      <c r="T13" s="202">
        <v>9</v>
      </c>
      <c r="U13" s="206">
        <v>6</v>
      </c>
      <c r="V13" s="202">
        <v>2</v>
      </c>
      <c r="W13" s="207">
        <v>1</v>
      </c>
      <c r="X13" s="202">
        <v>33</v>
      </c>
      <c r="Y13" s="206">
        <v>148</v>
      </c>
      <c r="Z13" s="202">
        <v>19</v>
      </c>
      <c r="AA13" s="206">
        <v>134</v>
      </c>
      <c r="AB13" s="204"/>
      <c r="AC13" s="204"/>
    </row>
    <row r="14" spans="1:29" ht="70.5" customHeight="1">
      <c r="A14" s="205" t="s">
        <v>8</v>
      </c>
      <c r="B14" s="200">
        <v>160</v>
      </c>
      <c r="C14" s="206">
        <v>177</v>
      </c>
      <c r="D14" s="202">
        <v>120</v>
      </c>
      <c r="E14" s="207">
        <v>181</v>
      </c>
      <c r="F14" s="202">
        <v>3</v>
      </c>
      <c r="G14" s="206">
        <v>3</v>
      </c>
      <c r="H14" s="202">
        <v>3</v>
      </c>
      <c r="I14" s="206">
        <v>4</v>
      </c>
      <c r="J14" s="200">
        <v>31</v>
      </c>
      <c r="K14" s="206">
        <v>128</v>
      </c>
      <c r="L14" s="202">
        <v>31</v>
      </c>
      <c r="M14" s="207">
        <v>126</v>
      </c>
      <c r="N14" s="202">
        <v>149</v>
      </c>
      <c r="O14" s="206">
        <v>106</v>
      </c>
      <c r="P14" s="200">
        <v>165</v>
      </c>
      <c r="Q14" s="206">
        <v>148</v>
      </c>
      <c r="R14" s="202">
        <v>132</v>
      </c>
      <c r="S14" s="207">
        <v>142</v>
      </c>
      <c r="T14" s="202">
        <v>11</v>
      </c>
      <c r="U14" s="206">
        <v>4</v>
      </c>
      <c r="V14" s="202">
        <v>8</v>
      </c>
      <c r="W14" s="207">
        <v>6</v>
      </c>
      <c r="X14" s="202">
        <v>10</v>
      </c>
      <c r="Y14" s="206">
        <v>50</v>
      </c>
      <c r="Z14" s="202">
        <v>5</v>
      </c>
      <c r="AA14" s="206">
        <v>63</v>
      </c>
      <c r="AB14" s="204"/>
      <c r="AC14" s="204"/>
    </row>
    <row r="15" spans="1:29" ht="70.5" customHeight="1">
      <c r="A15" s="205" t="s">
        <v>9</v>
      </c>
      <c r="B15" s="200">
        <v>344</v>
      </c>
      <c r="C15" s="206">
        <v>386</v>
      </c>
      <c r="D15" s="202">
        <v>339</v>
      </c>
      <c r="E15" s="207">
        <v>388</v>
      </c>
      <c r="F15" s="202">
        <v>0</v>
      </c>
      <c r="G15" s="206">
        <v>0</v>
      </c>
      <c r="H15" s="202">
        <v>0</v>
      </c>
      <c r="I15" s="206">
        <v>0</v>
      </c>
      <c r="J15" s="200">
        <v>157</v>
      </c>
      <c r="K15" s="206">
        <v>576</v>
      </c>
      <c r="L15" s="202">
        <v>157</v>
      </c>
      <c r="M15" s="207">
        <v>576</v>
      </c>
      <c r="N15" s="202">
        <v>107</v>
      </c>
      <c r="O15" s="206">
        <v>105</v>
      </c>
      <c r="P15" s="200">
        <v>166</v>
      </c>
      <c r="Q15" s="206">
        <v>61</v>
      </c>
      <c r="R15" s="202">
        <v>159</v>
      </c>
      <c r="S15" s="207">
        <v>60</v>
      </c>
      <c r="T15" s="202">
        <v>1</v>
      </c>
      <c r="U15" s="206">
        <v>0</v>
      </c>
      <c r="V15" s="202">
        <v>1</v>
      </c>
      <c r="W15" s="207">
        <v>1</v>
      </c>
      <c r="X15" s="202">
        <v>194</v>
      </c>
      <c r="Y15" s="206">
        <v>313</v>
      </c>
      <c r="Z15" s="202">
        <v>31</v>
      </c>
      <c r="AA15" s="206">
        <v>368</v>
      </c>
      <c r="AB15" s="204"/>
      <c r="AC15" s="204"/>
    </row>
    <row r="16" spans="1:29" ht="70.5" customHeight="1">
      <c r="A16" s="205" t="s">
        <v>134</v>
      </c>
      <c r="B16" s="200">
        <v>207</v>
      </c>
      <c r="C16" s="206">
        <v>347</v>
      </c>
      <c r="D16" s="202">
        <v>203</v>
      </c>
      <c r="E16" s="207">
        <v>370</v>
      </c>
      <c r="F16" s="202">
        <v>5</v>
      </c>
      <c r="G16" s="206">
        <v>6</v>
      </c>
      <c r="H16" s="202">
        <v>5</v>
      </c>
      <c r="I16" s="206">
        <v>6</v>
      </c>
      <c r="J16" s="200">
        <v>218</v>
      </c>
      <c r="K16" s="206">
        <v>378</v>
      </c>
      <c r="L16" s="202">
        <v>218</v>
      </c>
      <c r="M16" s="207">
        <v>378</v>
      </c>
      <c r="N16" s="202">
        <v>274</v>
      </c>
      <c r="O16" s="206">
        <v>258</v>
      </c>
      <c r="P16" s="200">
        <v>152</v>
      </c>
      <c r="Q16" s="206">
        <v>44</v>
      </c>
      <c r="R16" s="202">
        <v>175</v>
      </c>
      <c r="S16" s="207">
        <v>57</v>
      </c>
      <c r="T16" s="202">
        <v>6</v>
      </c>
      <c r="U16" s="206">
        <v>1</v>
      </c>
      <c r="V16" s="202">
        <v>9</v>
      </c>
      <c r="W16" s="207">
        <v>9</v>
      </c>
      <c r="X16" s="202">
        <v>2</v>
      </c>
      <c r="Y16" s="206">
        <v>4</v>
      </c>
      <c r="Z16" s="202">
        <v>2</v>
      </c>
      <c r="AA16" s="206">
        <v>4</v>
      </c>
      <c r="AB16" s="204"/>
      <c r="AC16" s="204"/>
    </row>
    <row r="17" spans="1:29" ht="70.5" customHeight="1">
      <c r="A17" s="205" t="s">
        <v>11</v>
      </c>
      <c r="B17" s="200">
        <v>223</v>
      </c>
      <c r="C17" s="206">
        <v>382</v>
      </c>
      <c r="D17" s="202">
        <v>162</v>
      </c>
      <c r="E17" s="207">
        <v>397</v>
      </c>
      <c r="F17" s="202">
        <v>0</v>
      </c>
      <c r="G17" s="206">
        <v>0</v>
      </c>
      <c r="H17" s="202">
        <v>0</v>
      </c>
      <c r="I17" s="206">
        <v>0</v>
      </c>
      <c r="J17" s="200">
        <v>473</v>
      </c>
      <c r="K17" s="206">
        <v>1074</v>
      </c>
      <c r="L17" s="202">
        <v>419</v>
      </c>
      <c r="M17" s="207">
        <v>1074</v>
      </c>
      <c r="N17" s="202">
        <v>496</v>
      </c>
      <c r="O17" s="206">
        <v>415</v>
      </c>
      <c r="P17" s="200">
        <v>275</v>
      </c>
      <c r="Q17" s="206">
        <v>111</v>
      </c>
      <c r="R17" s="202">
        <v>249</v>
      </c>
      <c r="S17" s="207">
        <v>104</v>
      </c>
      <c r="T17" s="202">
        <v>6</v>
      </c>
      <c r="U17" s="206">
        <v>2</v>
      </c>
      <c r="V17" s="202">
        <v>4</v>
      </c>
      <c r="W17" s="207">
        <v>4</v>
      </c>
      <c r="X17" s="202">
        <v>64</v>
      </c>
      <c r="Y17" s="206">
        <v>191</v>
      </c>
      <c r="Z17" s="202">
        <v>34</v>
      </c>
      <c r="AA17" s="206">
        <v>234</v>
      </c>
      <c r="AB17" s="204"/>
      <c r="AC17" s="204"/>
    </row>
    <row r="18" spans="1:29" ht="70.5" customHeight="1">
      <c r="A18" s="205" t="s">
        <v>12</v>
      </c>
      <c r="B18" s="200">
        <v>125</v>
      </c>
      <c r="C18" s="206">
        <v>247</v>
      </c>
      <c r="D18" s="202">
        <v>118</v>
      </c>
      <c r="E18" s="207">
        <v>275</v>
      </c>
      <c r="F18" s="202">
        <v>30</v>
      </c>
      <c r="G18" s="206">
        <v>24</v>
      </c>
      <c r="H18" s="202">
        <v>29</v>
      </c>
      <c r="I18" s="206">
        <v>24</v>
      </c>
      <c r="J18" s="200">
        <v>384</v>
      </c>
      <c r="K18" s="206">
        <v>604</v>
      </c>
      <c r="L18" s="202">
        <v>297</v>
      </c>
      <c r="M18" s="207">
        <v>615</v>
      </c>
      <c r="N18" s="202">
        <v>205</v>
      </c>
      <c r="O18" s="206">
        <v>188</v>
      </c>
      <c r="P18" s="200">
        <v>89</v>
      </c>
      <c r="Q18" s="206">
        <v>32</v>
      </c>
      <c r="R18" s="202">
        <v>96</v>
      </c>
      <c r="S18" s="207">
        <v>36</v>
      </c>
      <c r="T18" s="202">
        <v>0</v>
      </c>
      <c r="U18" s="206">
        <v>0</v>
      </c>
      <c r="V18" s="202">
        <v>44</v>
      </c>
      <c r="W18" s="207">
        <v>46</v>
      </c>
      <c r="X18" s="202">
        <v>114</v>
      </c>
      <c r="Y18" s="206">
        <v>259</v>
      </c>
      <c r="Z18" s="202">
        <v>27</v>
      </c>
      <c r="AA18" s="206">
        <v>247</v>
      </c>
      <c r="AB18" s="204"/>
      <c r="AC18" s="204"/>
    </row>
    <row r="19" spans="1:29" ht="70.5" customHeight="1">
      <c r="A19" s="205" t="s">
        <v>13</v>
      </c>
      <c r="B19" s="200">
        <v>39</v>
      </c>
      <c r="C19" s="206">
        <v>73</v>
      </c>
      <c r="D19" s="202">
        <v>37</v>
      </c>
      <c r="E19" s="207">
        <v>75</v>
      </c>
      <c r="F19" s="202">
        <v>0</v>
      </c>
      <c r="G19" s="206">
        <v>0</v>
      </c>
      <c r="H19" s="202">
        <v>0</v>
      </c>
      <c r="I19" s="206">
        <v>0</v>
      </c>
      <c r="J19" s="200">
        <v>14</v>
      </c>
      <c r="K19" s="206">
        <v>192</v>
      </c>
      <c r="L19" s="202">
        <v>14</v>
      </c>
      <c r="M19" s="207">
        <v>208</v>
      </c>
      <c r="N19" s="202">
        <v>111</v>
      </c>
      <c r="O19" s="206">
        <v>115</v>
      </c>
      <c r="P19" s="200">
        <v>159</v>
      </c>
      <c r="Q19" s="206">
        <v>69</v>
      </c>
      <c r="R19" s="202">
        <v>152</v>
      </c>
      <c r="S19" s="207">
        <v>109</v>
      </c>
      <c r="T19" s="202">
        <v>1</v>
      </c>
      <c r="U19" s="206">
        <v>0</v>
      </c>
      <c r="V19" s="202">
        <v>2</v>
      </c>
      <c r="W19" s="207">
        <v>2</v>
      </c>
      <c r="X19" s="202">
        <v>0</v>
      </c>
      <c r="Y19" s="206">
        <v>10</v>
      </c>
      <c r="Z19" s="202">
        <v>0</v>
      </c>
      <c r="AA19" s="206">
        <v>9</v>
      </c>
      <c r="AB19" s="204"/>
      <c r="AC19" s="204"/>
    </row>
    <row r="20" spans="1:29" ht="70.5" customHeight="1" thickBot="1">
      <c r="A20" s="244" t="s">
        <v>14</v>
      </c>
      <c r="B20" s="245">
        <v>196</v>
      </c>
      <c r="C20" s="246">
        <v>226</v>
      </c>
      <c r="D20" s="247">
        <v>152</v>
      </c>
      <c r="E20" s="248">
        <v>233</v>
      </c>
      <c r="F20" s="247">
        <v>118</v>
      </c>
      <c r="G20" s="246">
        <v>48</v>
      </c>
      <c r="H20" s="247">
        <v>100</v>
      </c>
      <c r="I20" s="246">
        <v>49</v>
      </c>
      <c r="J20" s="245">
        <v>844</v>
      </c>
      <c r="K20" s="246">
        <v>581</v>
      </c>
      <c r="L20" s="247">
        <v>825</v>
      </c>
      <c r="M20" s="248">
        <v>583</v>
      </c>
      <c r="N20" s="247">
        <v>591</v>
      </c>
      <c r="O20" s="246">
        <v>333</v>
      </c>
      <c r="P20" s="245">
        <v>407</v>
      </c>
      <c r="Q20" s="246">
        <v>261</v>
      </c>
      <c r="R20" s="247">
        <v>266</v>
      </c>
      <c r="S20" s="248">
        <v>197</v>
      </c>
      <c r="T20" s="247">
        <v>6</v>
      </c>
      <c r="U20" s="246">
        <v>1</v>
      </c>
      <c r="V20" s="247">
        <v>12</v>
      </c>
      <c r="W20" s="248">
        <v>6</v>
      </c>
      <c r="X20" s="247">
        <v>46</v>
      </c>
      <c r="Y20" s="246">
        <v>76</v>
      </c>
      <c r="Z20" s="247">
        <v>37</v>
      </c>
      <c r="AA20" s="246">
        <v>127</v>
      </c>
      <c r="AB20" s="204"/>
      <c r="AC20" s="204"/>
    </row>
    <row r="21" spans="1:29" ht="70.5" customHeight="1" thickTop="1" thickBot="1">
      <c r="A21" s="208" t="s">
        <v>15</v>
      </c>
      <c r="B21" s="209">
        <v>3013</v>
      </c>
      <c r="C21" s="210">
        <v>4096</v>
      </c>
      <c r="D21" s="211">
        <v>2780</v>
      </c>
      <c r="E21" s="212">
        <v>4263</v>
      </c>
      <c r="F21" s="211">
        <v>177</v>
      </c>
      <c r="G21" s="210">
        <v>100</v>
      </c>
      <c r="H21" s="211">
        <v>225</v>
      </c>
      <c r="I21" s="210">
        <v>185</v>
      </c>
      <c r="J21" s="209">
        <v>3241</v>
      </c>
      <c r="K21" s="210">
        <v>5463</v>
      </c>
      <c r="L21" s="211">
        <v>3077</v>
      </c>
      <c r="M21" s="212">
        <v>5519</v>
      </c>
      <c r="N21" s="211">
        <v>3054</v>
      </c>
      <c r="O21" s="210">
        <v>2383</v>
      </c>
      <c r="P21" s="209">
        <v>2155</v>
      </c>
      <c r="Q21" s="210">
        <v>1091</v>
      </c>
      <c r="R21" s="211">
        <v>1840</v>
      </c>
      <c r="S21" s="212">
        <v>1108</v>
      </c>
      <c r="T21" s="211">
        <v>62</v>
      </c>
      <c r="U21" s="210">
        <v>24</v>
      </c>
      <c r="V21" s="211">
        <v>130</v>
      </c>
      <c r="W21" s="212">
        <v>125</v>
      </c>
      <c r="X21" s="211">
        <v>573</v>
      </c>
      <c r="Y21" s="210">
        <v>1504</v>
      </c>
      <c r="Z21" s="211">
        <v>250</v>
      </c>
      <c r="AA21" s="210">
        <v>1570</v>
      </c>
      <c r="AB21" s="194"/>
      <c r="AC21" s="194"/>
    </row>
    <row r="22" spans="1:29" ht="36" customHeight="1" thickBot="1">
      <c r="A22" s="213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194"/>
      <c r="Z22" s="194"/>
      <c r="AA22" s="194"/>
      <c r="AB22" s="194"/>
      <c r="AC22" s="194"/>
    </row>
    <row r="23" spans="1:29" ht="81.75" customHeight="1">
      <c r="A23" s="704" t="s">
        <v>206</v>
      </c>
      <c r="B23" s="694" t="s">
        <v>136</v>
      </c>
      <c r="C23" s="695"/>
      <c r="D23" s="694" t="s">
        <v>68</v>
      </c>
      <c r="E23" s="695"/>
      <c r="F23" s="694" t="s">
        <v>137</v>
      </c>
      <c r="G23" s="695"/>
      <c r="H23" s="694" t="s">
        <v>238</v>
      </c>
      <c r="I23" s="698"/>
      <c r="J23" s="698"/>
      <c r="K23" s="695"/>
      <c r="L23" s="694" t="s">
        <v>239</v>
      </c>
      <c r="M23" s="698"/>
      <c r="N23" s="698"/>
      <c r="O23" s="695"/>
      <c r="P23" s="694" t="s">
        <v>240</v>
      </c>
      <c r="Q23" s="698"/>
      <c r="R23" s="698"/>
      <c r="S23" s="695"/>
      <c r="T23" s="694" t="s">
        <v>241</v>
      </c>
      <c r="U23" s="698"/>
      <c r="V23" s="698"/>
      <c r="W23" s="695"/>
      <c r="X23" s="694" t="s">
        <v>138</v>
      </c>
      <c r="Y23" s="695"/>
      <c r="Z23" s="694" t="s">
        <v>139</v>
      </c>
      <c r="AA23" s="695"/>
      <c r="AB23" s="694" t="s">
        <v>243</v>
      </c>
      <c r="AC23" s="695"/>
    </row>
    <row r="24" spans="1:29" ht="81.75" customHeight="1" thickBot="1">
      <c r="A24" s="705"/>
      <c r="B24" s="696"/>
      <c r="C24" s="697"/>
      <c r="D24" s="696"/>
      <c r="E24" s="697"/>
      <c r="F24" s="696"/>
      <c r="G24" s="697"/>
      <c r="H24" s="696"/>
      <c r="I24" s="699"/>
      <c r="J24" s="699"/>
      <c r="K24" s="697"/>
      <c r="L24" s="696"/>
      <c r="M24" s="699"/>
      <c r="N24" s="699"/>
      <c r="O24" s="697"/>
      <c r="P24" s="696"/>
      <c r="Q24" s="699"/>
      <c r="R24" s="699"/>
      <c r="S24" s="697"/>
      <c r="T24" s="696"/>
      <c r="U24" s="699"/>
      <c r="V24" s="699"/>
      <c r="W24" s="697"/>
      <c r="X24" s="696"/>
      <c r="Y24" s="697"/>
      <c r="Z24" s="696"/>
      <c r="AA24" s="697"/>
      <c r="AB24" s="696"/>
      <c r="AC24" s="697"/>
    </row>
    <row r="25" spans="1:29" ht="88.5" customHeight="1" thickTop="1">
      <c r="A25" s="705"/>
      <c r="B25" s="700" t="s">
        <v>140</v>
      </c>
      <c r="C25" s="701"/>
      <c r="D25" s="700" t="s">
        <v>141</v>
      </c>
      <c r="E25" s="701"/>
      <c r="F25" s="700" t="s">
        <v>203</v>
      </c>
      <c r="G25" s="701"/>
      <c r="H25" s="700" t="s">
        <v>140</v>
      </c>
      <c r="I25" s="701"/>
      <c r="J25" s="700" t="s">
        <v>142</v>
      </c>
      <c r="K25" s="701"/>
      <c r="L25" s="700" t="s">
        <v>140</v>
      </c>
      <c r="M25" s="701"/>
      <c r="N25" s="700" t="s">
        <v>142</v>
      </c>
      <c r="O25" s="701"/>
      <c r="P25" s="700" t="s">
        <v>140</v>
      </c>
      <c r="Q25" s="701"/>
      <c r="R25" s="700" t="s">
        <v>142</v>
      </c>
      <c r="S25" s="701"/>
      <c r="T25" s="700" t="s">
        <v>140</v>
      </c>
      <c r="U25" s="701"/>
      <c r="V25" s="700" t="s">
        <v>142</v>
      </c>
      <c r="W25" s="701"/>
      <c r="X25" s="700" t="s">
        <v>142</v>
      </c>
      <c r="Y25" s="701"/>
      <c r="Z25" s="700" t="s">
        <v>142</v>
      </c>
      <c r="AA25" s="701"/>
      <c r="AB25" s="702" t="s">
        <v>142</v>
      </c>
      <c r="AC25" s="703"/>
    </row>
    <row r="26" spans="1:29" ht="70.5" customHeight="1">
      <c r="A26" s="705"/>
      <c r="B26" s="689" t="s">
        <v>244</v>
      </c>
      <c r="C26" s="686" t="s">
        <v>245</v>
      </c>
      <c r="D26" s="689" t="s">
        <v>244</v>
      </c>
      <c r="E26" s="686" t="s">
        <v>245</v>
      </c>
      <c r="F26" s="689" t="s">
        <v>244</v>
      </c>
      <c r="G26" s="686" t="s">
        <v>245</v>
      </c>
      <c r="H26" s="689" t="s">
        <v>244</v>
      </c>
      <c r="I26" s="686" t="s">
        <v>245</v>
      </c>
      <c r="J26" s="689" t="s">
        <v>244</v>
      </c>
      <c r="K26" s="686" t="s">
        <v>245</v>
      </c>
      <c r="L26" s="689" t="s">
        <v>244</v>
      </c>
      <c r="M26" s="686" t="s">
        <v>245</v>
      </c>
      <c r="N26" s="689" t="s">
        <v>244</v>
      </c>
      <c r="O26" s="686" t="s">
        <v>245</v>
      </c>
      <c r="P26" s="689" t="s">
        <v>244</v>
      </c>
      <c r="Q26" s="686" t="s">
        <v>245</v>
      </c>
      <c r="R26" s="689" t="s">
        <v>244</v>
      </c>
      <c r="S26" s="686" t="s">
        <v>245</v>
      </c>
      <c r="T26" s="689" t="s">
        <v>244</v>
      </c>
      <c r="U26" s="686" t="s">
        <v>245</v>
      </c>
      <c r="V26" s="689" t="s">
        <v>244</v>
      </c>
      <c r="W26" s="686" t="s">
        <v>245</v>
      </c>
      <c r="X26" s="689" t="s">
        <v>244</v>
      </c>
      <c r="Y26" s="686" t="s">
        <v>245</v>
      </c>
      <c r="Z26" s="689" t="s">
        <v>244</v>
      </c>
      <c r="AA26" s="686" t="s">
        <v>245</v>
      </c>
      <c r="AB26" s="689" t="s">
        <v>244</v>
      </c>
      <c r="AC26" s="686" t="s">
        <v>245</v>
      </c>
    </row>
    <row r="27" spans="1:29" ht="70.5" customHeight="1">
      <c r="A27" s="705"/>
      <c r="B27" s="690"/>
      <c r="C27" s="687"/>
      <c r="D27" s="690"/>
      <c r="E27" s="687"/>
      <c r="F27" s="690"/>
      <c r="G27" s="687"/>
      <c r="H27" s="690"/>
      <c r="I27" s="687"/>
      <c r="J27" s="690"/>
      <c r="K27" s="687"/>
      <c r="L27" s="690"/>
      <c r="M27" s="687"/>
      <c r="N27" s="690"/>
      <c r="O27" s="687"/>
      <c r="P27" s="690"/>
      <c r="Q27" s="687"/>
      <c r="R27" s="690"/>
      <c r="S27" s="687"/>
      <c r="T27" s="690"/>
      <c r="U27" s="687"/>
      <c r="V27" s="690"/>
      <c r="W27" s="687"/>
      <c r="X27" s="690"/>
      <c r="Y27" s="687"/>
      <c r="Z27" s="690"/>
      <c r="AA27" s="687"/>
      <c r="AB27" s="690"/>
      <c r="AC27" s="687"/>
    </row>
    <row r="28" spans="1:29" ht="70.5" customHeight="1" thickBot="1">
      <c r="A28" s="706"/>
      <c r="B28" s="691"/>
      <c r="C28" s="688"/>
      <c r="D28" s="691"/>
      <c r="E28" s="688"/>
      <c r="F28" s="691"/>
      <c r="G28" s="688"/>
      <c r="H28" s="691"/>
      <c r="I28" s="688"/>
      <c r="J28" s="691"/>
      <c r="K28" s="688"/>
      <c r="L28" s="691"/>
      <c r="M28" s="688"/>
      <c r="N28" s="691"/>
      <c r="O28" s="688"/>
      <c r="P28" s="691"/>
      <c r="Q28" s="688"/>
      <c r="R28" s="691"/>
      <c r="S28" s="688"/>
      <c r="T28" s="691"/>
      <c r="U28" s="688"/>
      <c r="V28" s="691"/>
      <c r="W28" s="688"/>
      <c r="X28" s="691"/>
      <c r="Y28" s="688"/>
      <c r="Z28" s="691"/>
      <c r="AA28" s="688"/>
      <c r="AB28" s="691"/>
      <c r="AC28" s="688"/>
    </row>
    <row r="29" spans="1:29" ht="78" customHeight="1">
      <c r="A29" s="214" t="s">
        <v>1</v>
      </c>
      <c r="B29" s="215">
        <v>3676</v>
      </c>
      <c r="C29" s="216">
        <v>378</v>
      </c>
      <c r="D29" s="215">
        <v>6</v>
      </c>
      <c r="E29" s="217">
        <v>2</v>
      </c>
      <c r="F29" s="215">
        <v>0</v>
      </c>
      <c r="G29" s="218">
        <v>0</v>
      </c>
      <c r="H29" s="219">
        <v>128</v>
      </c>
      <c r="I29" s="216">
        <v>64</v>
      </c>
      <c r="J29" s="215">
        <v>65</v>
      </c>
      <c r="K29" s="216">
        <v>56</v>
      </c>
      <c r="L29" s="215">
        <v>381</v>
      </c>
      <c r="M29" s="218">
        <v>454</v>
      </c>
      <c r="N29" s="215">
        <v>355</v>
      </c>
      <c r="O29" s="216">
        <v>473</v>
      </c>
      <c r="P29" s="215">
        <v>11</v>
      </c>
      <c r="Q29" s="218">
        <v>12</v>
      </c>
      <c r="R29" s="215">
        <v>89</v>
      </c>
      <c r="S29" s="216">
        <v>76</v>
      </c>
      <c r="T29" s="219">
        <v>127</v>
      </c>
      <c r="U29" s="218">
        <v>71</v>
      </c>
      <c r="V29" s="215">
        <v>197</v>
      </c>
      <c r="W29" s="216">
        <v>141</v>
      </c>
      <c r="X29" s="215">
        <v>2517</v>
      </c>
      <c r="Y29" s="216">
        <v>1853</v>
      </c>
      <c r="Z29" s="215">
        <v>3234</v>
      </c>
      <c r="AA29" s="216">
        <v>4794</v>
      </c>
      <c r="AB29" s="219">
        <v>15</v>
      </c>
      <c r="AC29" s="216">
        <v>597</v>
      </c>
    </row>
    <row r="30" spans="1:29" ht="78" customHeight="1">
      <c r="A30" s="220" t="s">
        <v>2</v>
      </c>
      <c r="B30" s="221">
        <v>3715</v>
      </c>
      <c r="C30" s="222">
        <v>581</v>
      </c>
      <c r="D30" s="221">
        <v>1</v>
      </c>
      <c r="E30" s="223">
        <v>1</v>
      </c>
      <c r="F30" s="221">
        <v>0</v>
      </c>
      <c r="G30" s="224">
        <v>0</v>
      </c>
      <c r="H30" s="225">
        <v>1315</v>
      </c>
      <c r="I30" s="222">
        <v>1708</v>
      </c>
      <c r="J30" s="221">
        <v>1442</v>
      </c>
      <c r="K30" s="222">
        <v>1762</v>
      </c>
      <c r="L30" s="221">
        <v>1888</v>
      </c>
      <c r="M30" s="224">
        <v>2267</v>
      </c>
      <c r="N30" s="221">
        <v>1845</v>
      </c>
      <c r="O30" s="222">
        <v>2259</v>
      </c>
      <c r="P30" s="221">
        <v>319</v>
      </c>
      <c r="Q30" s="224">
        <v>214</v>
      </c>
      <c r="R30" s="221">
        <v>1103</v>
      </c>
      <c r="S30" s="222">
        <v>795</v>
      </c>
      <c r="T30" s="225">
        <v>376</v>
      </c>
      <c r="U30" s="224">
        <v>415</v>
      </c>
      <c r="V30" s="221">
        <v>376</v>
      </c>
      <c r="W30" s="222">
        <v>415</v>
      </c>
      <c r="X30" s="221">
        <v>73</v>
      </c>
      <c r="Y30" s="222">
        <v>529</v>
      </c>
      <c r="Z30" s="221">
        <v>62</v>
      </c>
      <c r="AA30" s="222">
        <v>577</v>
      </c>
      <c r="AB30" s="225">
        <v>128</v>
      </c>
      <c r="AC30" s="222">
        <v>2886</v>
      </c>
    </row>
    <row r="31" spans="1:29" ht="78" customHeight="1">
      <c r="A31" s="220" t="s">
        <v>3</v>
      </c>
      <c r="B31" s="221">
        <v>4084</v>
      </c>
      <c r="C31" s="222">
        <v>368</v>
      </c>
      <c r="D31" s="221">
        <v>3</v>
      </c>
      <c r="E31" s="223">
        <v>30</v>
      </c>
      <c r="F31" s="221">
        <v>0</v>
      </c>
      <c r="G31" s="224">
        <v>0</v>
      </c>
      <c r="H31" s="225">
        <v>775</v>
      </c>
      <c r="I31" s="222">
        <v>1368</v>
      </c>
      <c r="J31" s="221">
        <v>716</v>
      </c>
      <c r="K31" s="222">
        <v>1425</v>
      </c>
      <c r="L31" s="221">
        <v>1863</v>
      </c>
      <c r="M31" s="224">
        <v>3039</v>
      </c>
      <c r="N31" s="221">
        <v>1863</v>
      </c>
      <c r="O31" s="222">
        <v>3039</v>
      </c>
      <c r="P31" s="221">
        <v>34</v>
      </c>
      <c r="Q31" s="224">
        <v>46</v>
      </c>
      <c r="R31" s="221">
        <v>42</v>
      </c>
      <c r="S31" s="222">
        <v>53</v>
      </c>
      <c r="T31" s="225">
        <v>233</v>
      </c>
      <c r="U31" s="224">
        <v>213</v>
      </c>
      <c r="V31" s="221">
        <v>234</v>
      </c>
      <c r="W31" s="222">
        <v>214</v>
      </c>
      <c r="X31" s="221">
        <v>0</v>
      </c>
      <c r="Y31" s="222">
        <v>75</v>
      </c>
      <c r="Z31" s="221">
        <v>93</v>
      </c>
      <c r="AA31" s="222">
        <v>715</v>
      </c>
      <c r="AB31" s="225">
        <v>0</v>
      </c>
      <c r="AC31" s="222">
        <v>2036</v>
      </c>
    </row>
    <row r="32" spans="1:29" ht="78" customHeight="1">
      <c r="A32" s="220" t="s">
        <v>4</v>
      </c>
      <c r="B32" s="221">
        <v>1794</v>
      </c>
      <c r="C32" s="222">
        <v>183</v>
      </c>
      <c r="D32" s="221">
        <v>12</v>
      </c>
      <c r="E32" s="223">
        <v>30</v>
      </c>
      <c r="F32" s="221">
        <v>0</v>
      </c>
      <c r="G32" s="224">
        <v>0</v>
      </c>
      <c r="H32" s="225">
        <v>434</v>
      </c>
      <c r="I32" s="222">
        <v>845</v>
      </c>
      <c r="J32" s="221">
        <v>382</v>
      </c>
      <c r="K32" s="222">
        <v>857</v>
      </c>
      <c r="L32" s="221">
        <v>603</v>
      </c>
      <c r="M32" s="224">
        <v>1088</v>
      </c>
      <c r="N32" s="221">
        <v>608</v>
      </c>
      <c r="O32" s="222">
        <v>1084</v>
      </c>
      <c r="P32" s="221">
        <v>39</v>
      </c>
      <c r="Q32" s="224">
        <v>46</v>
      </c>
      <c r="R32" s="221">
        <v>39</v>
      </c>
      <c r="S32" s="222">
        <v>47</v>
      </c>
      <c r="T32" s="225">
        <v>288</v>
      </c>
      <c r="U32" s="224">
        <v>222</v>
      </c>
      <c r="V32" s="221">
        <v>434</v>
      </c>
      <c r="W32" s="222">
        <v>355</v>
      </c>
      <c r="X32" s="221">
        <v>0</v>
      </c>
      <c r="Y32" s="222">
        <v>48</v>
      </c>
      <c r="Z32" s="221">
        <v>61</v>
      </c>
      <c r="AA32" s="222">
        <v>268</v>
      </c>
      <c r="AB32" s="225">
        <v>446</v>
      </c>
      <c r="AC32" s="222">
        <v>2220</v>
      </c>
    </row>
    <row r="33" spans="1:29" ht="78" customHeight="1">
      <c r="A33" s="220" t="s">
        <v>5</v>
      </c>
      <c r="B33" s="221">
        <v>817</v>
      </c>
      <c r="C33" s="222">
        <v>90</v>
      </c>
      <c r="D33" s="221">
        <v>0</v>
      </c>
      <c r="E33" s="223">
        <v>4</v>
      </c>
      <c r="F33" s="221">
        <v>0</v>
      </c>
      <c r="G33" s="224">
        <v>1</v>
      </c>
      <c r="H33" s="225">
        <v>541</v>
      </c>
      <c r="I33" s="222">
        <v>847</v>
      </c>
      <c r="J33" s="221">
        <v>489</v>
      </c>
      <c r="K33" s="222">
        <v>724</v>
      </c>
      <c r="L33" s="221">
        <v>338</v>
      </c>
      <c r="M33" s="224">
        <v>659</v>
      </c>
      <c r="N33" s="221">
        <v>342</v>
      </c>
      <c r="O33" s="225">
        <v>646</v>
      </c>
      <c r="P33" s="221">
        <v>262</v>
      </c>
      <c r="Q33" s="224">
        <v>299</v>
      </c>
      <c r="R33" s="221">
        <v>177</v>
      </c>
      <c r="S33" s="222">
        <v>96</v>
      </c>
      <c r="T33" s="225">
        <v>180</v>
      </c>
      <c r="U33" s="224">
        <v>178</v>
      </c>
      <c r="V33" s="221">
        <v>181</v>
      </c>
      <c r="W33" s="222">
        <v>184</v>
      </c>
      <c r="X33" s="221">
        <v>9</v>
      </c>
      <c r="Y33" s="222">
        <v>41</v>
      </c>
      <c r="Z33" s="221">
        <v>137</v>
      </c>
      <c r="AA33" s="222">
        <v>512</v>
      </c>
      <c r="AB33" s="225">
        <v>45</v>
      </c>
      <c r="AC33" s="222">
        <v>785</v>
      </c>
    </row>
    <row r="34" spans="1:29" ht="78" customHeight="1">
      <c r="A34" s="220" t="s">
        <v>6</v>
      </c>
      <c r="B34" s="221">
        <v>3598</v>
      </c>
      <c r="C34" s="222">
        <v>1061</v>
      </c>
      <c r="D34" s="221">
        <v>13</v>
      </c>
      <c r="E34" s="223">
        <v>21</v>
      </c>
      <c r="F34" s="221">
        <v>0</v>
      </c>
      <c r="G34" s="224">
        <v>0</v>
      </c>
      <c r="H34" s="225">
        <v>1789</v>
      </c>
      <c r="I34" s="222">
        <v>1792</v>
      </c>
      <c r="J34" s="221">
        <v>1474</v>
      </c>
      <c r="K34" s="222">
        <v>1635</v>
      </c>
      <c r="L34" s="221">
        <v>2529</v>
      </c>
      <c r="M34" s="224">
        <v>3189</v>
      </c>
      <c r="N34" s="221">
        <v>2527</v>
      </c>
      <c r="O34" s="222">
        <v>3189</v>
      </c>
      <c r="P34" s="221">
        <v>1216</v>
      </c>
      <c r="Q34" s="224">
        <v>932</v>
      </c>
      <c r="R34" s="221">
        <v>1477</v>
      </c>
      <c r="S34" s="222">
        <v>1082</v>
      </c>
      <c r="T34" s="225">
        <v>1225</v>
      </c>
      <c r="U34" s="224">
        <v>1184</v>
      </c>
      <c r="V34" s="221">
        <v>1225</v>
      </c>
      <c r="W34" s="222">
        <v>1184</v>
      </c>
      <c r="X34" s="221">
        <v>10</v>
      </c>
      <c r="Y34" s="222">
        <v>33</v>
      </c>
      <c r="Z34" s="221">
        <v>235</v>
      </c>
      <c r="AA34" s="222">
        <v>1287</v>
      </c>
      <c r="AB34" s="225">
        <v>165</v>
      </c>
      <c r="AC34" s="222">
        <v>1465</v>
      </c>
    </row>
    <row r="35" spans="1:29" ht="78" customHeight="1">
      <c r="A35" s="220" t="s">
        <v>7</v>
      </c>
      <c r="B35" s="221">
        <v>2340</v>
      </c>
      <c r="C35" s="222">
        <v>409</v>
      </c>
      <c r="D35" s="221">
        <v>9</v>
      </c>
      <c r="E35" s="223">
        <v>7</v>
      </c>
      <c r="F35" s="221">
        <v>0</v>
      </c>
      <c r="G35" s="224">
        <v>0</v>
      </c>
      <c r="H35" s="225">
        <v>975</v>
      </c>
      <c r="I35" s="222">
        <v>1073</v>
      </c>
      <c r="J35" s="221">
        <v>929</v>
      </c>
      <c r="K35" s="222">
        <v>1224</v>
      </c>
      <c r="L35" s="221">
        <v>640</v>
      </c>
      <c r="M35" s="224">
        <v>915</v>
      </c>
      <c r="N35" s="221">
        <v>637</v>
      </c>
      <c r="O35" s="222">
        <v>915</v>
      </c>
      <c r="P35" s="221">
        <v>49</v>
      </c>
      <c r="Q35" s="224">
        <v>58</v>
      </c>
      <c r="R35" s="221">
        <v>48</v>
      </c>
      <c r="S35" s="222">
        <v>58</v>
      </c>
      <c r="T35" s="225">
        <v>360</v>
      </c>
      <c r="U35" s="224">
        <v>330</v>
      </c>
      <c r="V35" s="221">
        <v>360</v>
      </c>
      <c r="W35" s="222">
        <v>338</v>
      </c>
      <c r="X35" s="221">
        <v>10</v>
      </c>
      <c r="Y35" s="222">
        <v>126</v>
      </c>
      <c r="Z35" s="221">
        <v>185</v>
      </c>
      <c r="AA35" s="222">
        <v>638</v>
      </c>
      <c r="AB35" s="225">
        <v>35</v>
      </c>
      <c r="AC35" s="222">
        <v>812</v>
      </c>
    </row>
    <row r="36" spans="1:29" ht="78" customHeight="1">
      <c r="A36" s="220" t="s">
        <v>8</v>
      </c>
      <c r="B36" s="221">
        <v>2246</v>
      </c>
      <c r="C36" s="222">
        <v>251</v>
      </c>
      <c r="D36" s="221">
        <v>3</v>
      </c>
      <c r="E36" s="223">
        <v>3</v>
      </c>
      <c r="F36" s="221">
        <v>0</v>
      </c>
      <c r="G36" s="224">
        <v>0</v>
      </c>
      <c r="H36" s="225">
        <v>518</v>
      </c>
      <c r="I36" s="222">
        <v>855</v>
      </c>
      <c r="J36" s="221">
        <v>410</v>
      </c>
      <c r="K36" s="222">
        <v>868</v>
      </c>
      <c r="L36" s="221">
        <v>466</v>
      </c>
      <c r="M36" s="224">
        <v>804</v>
      </c>
      <c r="N36" s="221">
        <v>448</v>
      </c>
      <c r="O36" s="222">
        <v>780</v>
      </c>
      <c r="P36" s="221">
        <v>258</v>
      </c>
      <c r="Q36" s="224">
        <v>174</v>
      </c>
      <c r="R36" s="221">
        <v>259</v>
      </c>
      <c r="S36" s="222">
        <v>173</v>
      </c>
      <c r="T36" s="225">
        <v>244</v>
      </c>
      <c r="U36" s="224">
        <v>235</v>
      </c>
      <c r="V36" s="221">
        <v>238</v>
      </c>
      <c r="W36" s="222">
        <v>235</v>
      </c>
      <c r="X36" s="221">
        <v>32</v>
      </c>
      <c r="Y36" s="222">
        <v>40</v>
      </c>
      <c r="Z36" s="221">
        <v>46</v>
      </c>
      <c r="AA36" s="222">
        <v>325</v>
      </c>
      <c r="AB36" s="225">
        <v>90</v>
      </c>
      <c r="AC36" s="222">
        <v>1314</v>
      </c>
    </row>
    <row r="37" spans="1:29" ht="78" customHeight="1">
      <c r="A37" s="220" t="s">
        <v>9</v>
      </c>
      <c r="B37" s="221">
        <v>2650</v>
      </c>
      <c r="C37" s="222">
        <v>648</v>
      </c>
      <c r="D37" s="221">
        <v>2</v>
      </c>
      <c r="E37" s="223">
        <v>5</v>
      </c>
      <c r="F37" s="221">
        <v>2</v>
      </c>
      <c r="G37" s="224">
        <v>35</v>
      </c>
      <c r="H37" s="225">
        <v>781</v>
      </c>
      <c r="I37" s="222">
        <v>1299</v>
      </c>
      <c r="J37" s="221">
        <v>719</v>
      </c>
      <c r="K37" s="222">
        <v>1331</v>
      </c>
      <c r="L37" s="221">
        <v>494</v>
      </c>
      <c r="M37" s="224">
        <v>662</v>
      </c>
      <c r="N37" s="221">
        <v>494</v>
      </c>
      <c r="O37" s="222">
        <v>662</v>
      </c>
      <c r="P37" s="221">
        <v>273</v>
      </c>
      <c r="Q37" s="224">
        <v>282</v>
      </c>
      <c r="R37" s="221">
        <v>239</v>
      </c>
      <c r="S37" s="222">
        <v>230</v>
      </c>
      <c r="T37" s="225">
        <v>331</v>
      </c>
      <c r="U37" s="224">
        <v>296</v>
      </c>
      <c r="V37" s="221">
        <v>315</v>
      </c>
      <c r="W37" s="222">
        <v>306</v>
      </c>
      <c r="X37" s="221">
        <v>1</v>
      </c>
      <c r="Y37" s="222">
        <v>18</v>
      </c>
      <c r="Z37" s="221">
        <v>24</v>
      </c>
      <c r="AA37" s="222">
        <v>344</v>
      </c>
      <c r="AB37" s="225">
        <v>62</v>
      </c>
      <c r="AC37" s="222">
        <v>1272</v>
      </c>
    </row>
    <row r="38" spans="1:29" ht="78" customHeight="1">
      <c r="A38" s="220" t="s">
        <v>134</v>
      </c>
      <c r="B38" s="221">
        <v>1584</v>
      </c>
      <c r="C38" s="222">
        <v>135</v>
      </c>
      <c r="D38" s="221">
        <v>0</v>
      </c>
      <c r="E38" s="223">
        <v>0</v>
      </c>
      <c r="F38" s="221">
        <v>0</v>
      </c>
      <c r="G38" s="224">
        <v>0</v>
      </c>
      <c r="H38" s="225">
        <v>339</v>
      </c>
      <c r="I38" s="222">
        <v>878</v>
      </c>
      <c r="J38" s="221">
        <v>305</v>
      </c>
      <c r="K38" s="222">
        <v>870</v>
      </c>
      <c r="L38" s="221">
        <v>637</v>
      </c>
      <c r="M38" s="224">
        <v>1090</v>
      </c>
      <c r="N38" s="221">
        <v>637</v>
      </c>
      <c r="O38" s="222">
        <v>1090</v>
      </c>
      <c r="P38" s="221">
        <v>192</v>
      </c>
      <c r="Q38" s="224">
        <v>182</v>
      </c>
      <c r="R38" s="221">
        <v>192</v>
      </c>
      <c r="S38" s="222">
        <v>219</v>
      </c>
      <c r="T38" s="225">
        <v>236</v>
      </c>
      <c r="U38" s="224">
        <v>272</v>
      </c>
      <c r="V38" s="221">
        <v>236</v>
      </c>
      <c r="W38" s="222">
        <v>272</v>
      </c>
      <c r="X38" s="221">
        <v>104</v>
      </c>
      <c r="Y38" s="222">
        <v>840</v>
      </c>
      <c r="Z38" s="221">
        <v>10</v>
      </c>
      <c r="AA38" s="222">
        <v>21</v>
      </c>
      <c r="AB38" s="225">
        <v>392</v>
      </c>
      <c r="AC38" s="222">
        <v>2092</v>
      </c>
    </row>
    <row r="39" spans="1:29" ht="78" customHeight="1">
      <c r="A39" s="220" t="s">
        <v>11</v>
      </c>
      <c r="B39" s="221">
        <v>6213</v>
      </c>
      <c r="C39" s="222">
        <v>750</v>
      </c>
      <c r="D39" s="221">
        <v>30</v>
      </c>
      <c r="E39" s="223">
        <v>68</v>
      </c>
      <c r="F39" s="221">
        <v>0</v>
      </c>
      <c r="G39" s="224">
        <v>0</v>
      </c>
      <c r="H39" s="225">
        <v>1245</v>
      </c>
      <c r="I39" s="222">
        <v>1817</v>
      </c>
      <c r="J39" s="221">
        <v>1044</v>
      </c>
      <c r="K39" s="222">
        <v>1772</v>
      </c>
      <c r="L39" s="221">
        <v>1245</v>
      </c>
      <c r="M39" s="224">
        <v>1924</v>
      </c>
      <c r="N39" s="221">
        <v>1235</v>
      </c>
      <c r="O39" s="222">
        <v>1894</v>
      </c>
      <c r="P39" s="221">
        <v>603</v>
      </c>
      <c r="Q39" s="224">
        <v>382</v>
      </c>
      <c r="R39" s="221">
        <v>605</v>
      </c>
      <c r="S39" s="222">
        <v>382</v>
      </c>
      <c r="T39" s="225">
        <v>793</v>
      </c>
      <c r="U39" s="224">
        <v>583</v>
      </c>
      <c r="V39" s="221">
        <v>793</v>
      </c>
      <c r="W39" s="222">
        <v>583</v>
      </c>
      <c r="X39" s="221">
        <v>15</v>
      </c>
      <c r="Y39" s="222">
        <v>419</v>
      </c>
      <c r="Z39" s="221">
        <v>34</v>
      </c>
      <c r="AA39" s="222">
        <v>1042</v>
      </c>
      <c r="AB39" s="225">
        <v>55</v>
      </c>
      <c r="AC39" s="222">
        <v>3581</v>
      </c>
    </row>
    <row r="40" spans="1:29" ht="78" customHeight="1">
      <c r="A40" s="220" t="s">
        <v>12</v>
      </c>
      <c r="B40" s="221">
        <v>3042</v>
      </c>
      <c r="C40" s="222">
        <v>320</v>
      </c>
      <c r="D40" s="221">
        <v>0</v>
      </c>
      <c r="E40" s="223">
        <v>0</v>
      </c>
      <c r="F40" s="221">
        <v>0</v>
      </c>
      <c r="G40" s="224">
        <v>0</v>
      </c>
      <c r="H40" s="225">
        <v>875</v>
      </c>
      <c r="I40" s="222">
        <v>1663</v>
      </c>
      <c r="J40" s="221">
        <v>778</v>
      </c>
      <c r="K40" s="222">
        <v>1739</v>
      </c>
      <c r="L40" s="221">
        <v>2168</v>
      </c>
      <c r="M40" s="224">
        <v>3108</v>
      </c>
      <c r="N40" s="221">
        <v>1701</v>
      </c>
      <c r="O40" s="222">
        <v>2999</v>
      </c>
      <c r="P40" s="221">
        <v>526</v>
      </c>
      <c r="Q40" s="224">
        <v>542</v>
      </c>
      <c r="R40" s="221">
        <v>526</v>
      </c>
      <c r="S40" s="222">
        <v>542</v>
      </c>
      <c r="T40" s="225">
        <v>336</v>
      </c>
      <c r="U40" s="224">
        <v>353</v>
      </c>
      <c r="V40" s="221">
        <v>336</v>
      </c>
      <c r="W40" s="222">
        <v>353</v>
      </c>
      <c r="X40" s="221">
        <v>117</v>
      </c>
      <c r="Y40" s="222">
        <v>88</v>
      </c>
      <c r="Z40" s="221">
        <v>93</v>
      </c>
      <c r="AA40" s="222">
        <v>470</v>
      </c>
      <c r="AB40" s="225">
        <v>338</v>
      </c>
      <c r="AC40" s="222">
        <v>2362</v>
      </c>
    </row>
    <row r="41" spans="1:29" ht="78" customHeight="1">
      <c r="A41" s="220" t="s">
        <v>13</v>
      </c>
      <c r="B41" s="221">
        <v>2490</v>
      </c>
      <c r="C41" s="222">
        <v>340</v>
      </c>
      <c r="D41" s="221">
        <v>15</v>
      </c>
      <c r="E41" s="223">
        <v>18</v>
      </c>
      <c r="F41" s="221">
        <v>0</v>
      </c>
      <c r="G41" s="224">
        <v>0</v>
      </c>
      <c r="H41" s="225">
        <v>843</v>
      </c>
      <c r="I41" s="222">
        <v>1614</v>
      </c>
      <c r="J41" s="221">
        <v>779</v>
      </c>
      <c r="K41" s="222">
        <v>1633</v>
      </c>
      <c r="L41" s="221">
        <v>1313</v>
      </c>
      <c r="M41" s="224">
        <v>2203</v>
      </c>
      <c r="N41" s="221">
        <v>1284</v>
      </c>
      <c r="O41" s="222">
        <v>2342</v>
      </c>
      <c r="P41" s="221">
        <v>14</v>
      </c>
      <c r="Q41" s="224">
        <v>14</v>
      </c>
      <c r="R41" s="221">
        <v>11</v>
      </c>
      <c r="S41" s="222">
        <v>11</v>
      </c>
      <c r="T41" s="225">
        <v>607</v>
      </c>
      <c r="U41" s="224">
        <v>576</v>
      </c>
      <c r="V41" s="221">
        <v>543</v>
      </c>
      <c r="W41" s="222">
        <v>539</v>
      </c>
      <c r="X41" s="221">
        <v>38</v>
      </c>
      <c r="Y41" s="222">
        <v>194</v>
      </c>
      <c r="Z41" s="221">
        <v>288</v>
      </c>
      <c r="AA41" s="222">
        <v>1226</v>
      </c>
      <c r="AB41" s="225">
        <v>135</v>
      </c>
      <c r="AC41" s="222">
        <v>1878</v>
      </c>
    </row>
    <row r="42" spans="1:29" ht="78" customHeight="1" thickBot="1">
      <c r="A42" s="238" t="s">
        <v>14</v>
      </c>
      <c r="B42" s="239">
        <v>4465</v>
      </c>
      <c r="C42" s="240">
        <v>466</v>
      </c>
      <c r="D42" s="239">
        <v>90</v>
      </c>
      <c r="E42" s="241">
        <v>87</v>
      </c>
      <c r="F42" s="239">
        <v>0</v>
      </c>
      <c r="G42" s="242">
        <v>0</v>
      </c>
      <c r="H42" s="243">
        <v>2004</v>
      </c>
      <c r="I42" s="240">
        <v>2648</v>
      </c>
      <c r="J42" s="239">
        <v>1852</v>
      </c>
      <c r="K42" s="240">
        <v>2808</v>
      </c>
      <c r="L42" s="239">
        <v>2563</v>
      </c>
      <c r="M42" s="242">
        <v>3632</v>
      </c>
      <c r="N42" s="239">
        <v>2497</v>
      </c>
      <c r="O42" s="240">
        <v>3622</v>
      </c>
      <c r="P42" s="239">
        <v>25</v>
      </c>
      <c r="Q42" s="242">
        <v>31</v>
      </c>
      <c r="R42" s="239">
        <v>24</v>
      </c>
      <c r="S42" s="240">
        <v>30</v>
      </c>
      <c r="T42" s="243">
        <v>760</v>
      </c>
      <c r="U42" s="242">
        <v>823</v>
      </c>
      <c r="V42" s="239">
        <v>762</v>
      </c>
      <c r="W42" s="240">
        <v>825</v>
      </c>
      <c r="X42" s="239">
        <v>785</v>
      </c>
      <c r="Y42" s="240">
        <v>1227</v>
      </c>
      <c r="Z42" s="239">
        <v>583</v>
      </c>
      <c r="AA42" s="240">
        <v>2855</v>
      </c>
      <c r="AB42" s="243">
        <v>693</v>
      </c>
      <c r="AC42" s="240">
        <v>2549</v>
      </c>
    </row>
    <row r="43" spans="1:29" ht="78" customHeight="1" thickTop="1" thickBot="1">
      <c r="A43" s="232" t="s">
        <v>15</v>
      </c>
      <c r="B43" s="233">
        <v>42714</v>
      </c>
      <c r="C43" s="234">
        <v>5980</v>
      </c>
      <c r="D43" s="233">
        <v>184</v>
      </c>
      <c r="E43" s="235">
        <v>276</v>
      </c>
      <c r="F43" s="233">
        <v>2</v>
      </c>
      <c r="G43" s="236">
        <v>36</v>
      </c>
      <c r="H43" s="237">
        <v>12562</v>
      </c>
      <c r="I43" s="234">
        <v>18471</v>
      </c>
      <c r="J43" s="233">
        <v>11384</v>
      </c>
      <c r="K43" s="234">
        <v>18704</v>
      </c>
      <c r="L43" s="233">
        <v>17128</v>
      </c>
      <c r="M43" s="236">
        <v>25034</v>
      </c>
      <c r="N43" s="233">
        <v>16473</v>
      </c>
      <c r="O43" s="234">
        <v>24994</v>
      </c>
      <c r="P43" s="233">
        <v>3821</v>
      </c>
      <c r="Q43" s="236">
        <v>3214</v>
      </c>
      <c r="R43" s="233">
        <v>4831</v>
      </c>
      <c r="S43" s="234">
        <v>3794</v>
      </c>
      <c r="T43" s="237">
        <v>6096</v>
      </c>
      <c r="U43" s="236">
        <v>5751</v>
      </c>
      <c r="V43" s="233">
        <v>6230</v>
      </c>
      <c r="W43" s="234">
        <v>5944</v>
      </c>
      <c r="X43" s="233">
        <v>3711</v>
      </c>
      <c r="Y43" s="234">
        <v>5531</v>
      </c>
      <c r="Z43" s="233">
        <v>5085</v>
      </c>
      <c r="AA43" s="234">
        <v>15074</v>
      </c>
      <c r="AB43" s="237">
        <v>2599</v>
      </c>
      <c r="AC43" s="234">
        <v>25849</v>
      </c>
    </row>
    <row r="44" spans="1:29" ht="46.5">
      <c r="A44" s="226" t="s">
        <v>135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</row>
    <row r="45" spans="1:29" ht="46.5">
      <c r="A45" s="692" t="s">
        <v>242</v>
      </c>
      <c r="B45" s="692"/>
      <c r="C45" s="692"/>
      <c r="D45" s="692"/>
      <c r="E45" s="692"/>
      <c r="F45" s="692"/>
      <c r="G45" s="692"/>
      <c r="H45" s="692"/>
      <c r="I45" s="692"/>
      <c r="J45" s="692"/>
      <c r="K45" s="692"/>
      <c r="L45" s="692"/>
      <c r="M45" s="692"/>
      <c r="N45" s="692"/>
      <c r="O45" s="692"/>
      <c r="P45" s="692"/>
      <c r="Q45" s="692"/>
      <c r="R45" s="692"/>
      <c r="S45" s="692"/>
      <c r="T45" s="692"/>
      <c r="U45" s="692"/>
      <c r="V45" s="692"/>
      <c r="W45" s="692"/>
      <c r="X45" s="692"/>
      <c r="Y45" s="692"/>
      <c r="Z45" s="692"/>
      <c r="AA45" s="692"/>
      <c r="AB45" s="692"/>
      <c r="AC45" s="692"/>
    </row>
    <row r="46" spans="1:29" ht="39">
      <c r="A46" s="228"/>
      <c r="B46" s="229"/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30"/>
      <c r="X46" s="231"/>
      <c r="Y46" s="230"/>
      <c r="Z46" s="230"/>
      <c r="AA46" s="230"/>
      <c r="AB46" s="230"/>
      <c r="AC46" s="229"/>
    </row>
    <row r="47" spans="1:29" ht="15.75">
      <c r="A47" s="61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7"/>
      <c r="X47" s="718"/>
      <c r="Y47" s="718"/>
      <c r="Z47" s="718"/>
      <c r="AA47" s="718"/>
      <c r="AB47" s="67"/>
      <c r="AC47" s="60"/>
    </row>
    <row r="48" spans="1:29">
      <c r="W48" s="5"/>
      <c r="X48" s="718"/>
      <c r="Y48" s="718"/>
      <c r="Z48" s="718"/>
      <c r="AA48" s="718"/>
      <c r="AB48" s="5"/>
    </row>
    <row r="49" spans="2:29" ht="15.75">
      <c r="B49" s="57"/>
      <c r="C49" s="57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68"/>
      <c r="X49" s="719"/>
      <c r="Y49" s="719"/>
      <c r="Z49" s="719"/>
      <c r="AA49" s="719"/>
      <c r="AB49" s="68"/>
      <c r="AC49" s="58"/>
    </row>
    <row r="50" spans="2:29" ht="15.75"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60"/>
      <c r="P50" s="60"/>
      <c r="Q50" s="60"/>
      <c r="R50" s="60"/>
      <c r="S50" s="60"/>
      <c r="T50" s="60"/>
      <c r="U50" s="60"/>
      <c r="V50" s="60"/>
      <c r="W50" s="67"/>
      <c r="X50" s="344"/>
      <c r="Y50" s="344"/>
      <c r="Z50" s="344"/>
      <c r="AA50" s="344"/>
      <c r="AB50" s="67"/>
      <c r="AC50" s="60"/>
    </row>
    <row r="51" spans="2:29" ht="15.75">
      <c r="W51" s="5"/>
      <c r="X51" s="344"/>
      <c r="Y51" s="344"/>
      <c r="Z51" s="344"/>
      <c r="AA51" s="344"/>
      <c r="AB51" s="5"/>
    </row>
    <row r="52" spans="2:29" ht="15.75">
      <c r="W52" s="5"/>
      <c r="X52" s="344"/>
      <c r="Y52" s="344"/>
      <c r="Z52" s="344"/>
      <c r="AA52" s="344"/>
      <c r="AB52" s="5"/>
    </row>
    <row r="53" spans="2:29" ht="15.75">
      <c r="W53" s="5"/>
      <c r="X53" s="65"/>
      <c r="Y53" s="65"/>
      <c r="Z53" s="65"/>
      <c r="AA53" s="65"/>
      <c r="AB53" s="5"/>
    </row>
    <row r="54" spans="2:29" ht="15.75">
      <c r="W54" s="5"/>
      <c r="X54" s="65"/>
      <c r="Y54" s="65"/>
      <c r="Z54" s="65"/>
      <c r="AA54" s="65"/>
      <c r="AB54" s="5"/>
    </row>
    <row r="55" spans="2:29" ht="15.75">
      <c r="W55" s="5"/>
      <c r="X55" s="65"/>
      <c r="Y55" s="65"/>
      <c r="Z55" s="65"/>
      <c r="AA55" s="65"/>
      <c r="AB55" s="5"/>
    </row>
    <row r="56" spans="2:29" ht="15.75">
      <c r="W56" s="5"/>
      <c r="X56" s="65"/>
      <c r="Y56" s="65"/>
      <c r="Z56" s="65"/>
      <c r="AA56" s="65"/>
      <c r="AB56" s="5"/>
    </row>
    <row r="57" spans="2:29" ht="15.75">
      <c r="W57" s="5"/>
      <c r="X57" s="65"/>
      <c r="Y57" s="65"/>
      <c r="Z57" s="65"/>
      <c r="AA57" s="65"/>
      <c r="AB57" s="5"/>
    </row>
    <row r="58" spans="2:29" ht="15.75">
      <c r="W58" s="5"/>
      <c r="X58" s="65"/>
      <c r="Y58" s="65"/>
      <c r="Z58" s="65"/>
      <c r="AA58" s="65"/>
      <c r="AB58" s="5"/>
    </row>
    <row r="59" spans="2:29" ht="15.75">
      <c r="W59" s="5"/>
      <c r="X59" s="65"/>
      <c r="Y59" s="65"/>
      <c r="Z59" s="65"/>
      <c r="AA59" s="65"/>
      <c r="AB59" s="5"/>
    </row>
    <row r="60" spans="2:29" ht="15.75">
      <c r="W60" s="5"/>
      <c r="X60" s="65"/>
      <c r="Y60" s="65"/>
      <c r="Z60" s="65"/>
      <c r="AA60" s="65"/>
      <c r="AB60" s="5"/>
    </row>
    <row r="61" spans="2:29" ht="15.75">
      <c r="W61" s="5"/>
      <c r="X61" s="65"/>
      <c r="Y61" s="65"/>
      <c r="Z61" s="65"/>
      <c r="AA61" s="65"/>
      <c r="AB61" s="5"/>
    </row>
    <row r="62" spans="2:29" ht="15.75">
      <c r="W62" s="5"/>
      <c r="X62" s="65"/>
      <c r="Y62" s="65"/>
      <c r="Z62" s="65"/>
      <c r="AA62" s="65"/>
      <c r="AB62" s="5"/>
    </row>
    <row r="63" spans="2:29" ht="15.75">
      <c r="W63" s="5"/>
      <c r="X63" s="65"/>
      <c r="Y63" s="65"/>
      <c r="Z63" s="65"/>
      <c r="AA63" s="65"/>
      <c r="AB63" s="5"/>
    </row>
    <row r="64" spans="2:29" ht="15.75">
      <c r="W64" s="5"/>
      <c r="X64" s="65"/>
      <c r="Y64" s="65"/>
      <c r="Z64" s="65"/>
      <c r="AA64" s="65"/>
      <c r="AB64" s="5"/>
    </row>
    <row r="65" spans="23:28" ht="15.75">
      <c r="W65" s="5"/>
      <c r="X65" s="65"/>
      <c r="Y65" s="65"/>
      <c r="Z65" s="65"/>
      <c r="AA65" s="65"/>
      <c r="AB65" s="5"/>
    </row>
    <row r="66" spans="23:28" ht="15.75">
      <c r="W66" s="5"/>
      <c r="X66" s="65"/>
      <c r="Y66" s="65"/>
      <c r="Z66" s="65"/>
      <c r="AA66" s="65"/>
      <c r="AB66" s="5"/>
    </row>
    <row r="67" spans="23:28" ht="15.75">
      <c r="W67" s="5"/>
      <c r="X67" s="66"/>
      <c r="Y67" s="66"/>
      <c r="Z67" s="66"/>
      <c r="AA67" s="66"/>
      <c r="AB67" s="5"/>
    </row>
    <row r="68" spans="23:28">
      <c r="W68" s="5"/>
      <c r="X68" s="5"/>
      <c r="Y68" s="5"/>
      <c r="Z68" s="5"/>
      <c r="AA68" s="5"/>
      <c r="AB68" s="5"/>
    </row>
    <row r="69" spans="23:28">
      <c r="W69" s="5"/>
      <c r="X69" s="5"/>
      <c r="Y69" s="5"/>
      <c r="Z69" s="5"/>
      <c r="AA69" s="5"/>
      <c r="AB69" s="5"/>
    </row>
    <row r="70" spans="23:28">
      <c r="W70" s="5"/>
      <c r="X70" s="5"/>
      <c r="Y70" s="5"/>
      <c r="Z70" s="5"/>
      <c r="AA70" s="5"/>
      <c r="AB70" s="5"/>
    </row>
  </sheetData>
  <mergeCells count="106">
    <mergeCell ref="F2:I2"/>
    <mergeCell ref="J2:M2"/>
    <mergeCell ref="N2:O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X47:AA48"/>
    <mergeCell ref="X49:Y49"/>
    <mergeCell ref="Z49:AA49"/>
    <mergeCell ref="Z3:AA3"/>
    <mergeCell ref="B23:C24"/>
    <mergeCell ref="P23:S24"/>
    <mergeCell ref="L23:O24"/>
    <mergeCell ref="H23:K24"/>
    <mergeCell ref="F23:G24"/>
    <mergeCell ref="D23:E24"/>
    <mergeCell ref="N25:O25"/>
    <mergeCell ref="P25:Q25"/>
    <mergeCell ref="R25:S25"/>
    <mergeCell ref="T25:U25"/>
    <mergeCell ref="V25:W25"/>
    <mergeCell ref="X25:Y25"/>
    <mergeCell ref="B3:C3"/>
    <mergeCell ref="D3:E3"/>
    <mergeCell ref="F3:G3"/>
    <mergeCell ref="H3:I3"/>
    <mergeCell ref="J3:K3"/>
    <mergeCell ref="L3:M3"/>
    <mergeCell ref="N3:O3"/>
    <mergeCell ref="P3:Q3"/>
    <mergeCell ref="A1:AC1"/>
    <mergeCell ref="X23:Y24"/>
    <mergeCell ref="Z23:AA24"/>
    <mergeCell ref="T23:W24"/>
    <mergeCell ref="Z25:AA25"/>
    <mergeCell ref="H25:I25"/>
    <mergeCell ref="J25:K25"/>
    <mergeCell ref="L25:M25"/>
    <mergeCell ref="D25:E25"/>
    <mergeCell ref="F25:G25"/>
    <mergeCell ref="B25:C25"/>
    <mergeCell ref="AB25:AC25"/>
    <mergeCell ref="A23:A28"/>
    <mergeCell ref="AB23:AC24"/>
    <mergeCell ref="T2:U2"/>
    <mergeCell ref="V2:W2"/>
    <mergeCell ref="X2:AA2"/>
    <mergeCell ref="P2:S2"/>
    <mergeCell ref="R3:S3"/>
    <mergeCell ref="T3:U3"/>
    <mergeCell ref="V3:W3"/>
    <mergeCell ref="X3:Y3"/>
    <mergeCell ref="A2:A6"/>
    <mergeCell ref="B2:E2"/>
    <mergeCell ref="AA4:AA6"/>
    <mergeCell ref="R4:R6"/>
    <mergeCell ref="S4:S6"/>
    <mergeCell ref="T4:T6"/>
    <mergeCell ref="U4:U6"/>
    <mergeCell ref="V4:V6"/>
    <mergeCell ref="M4:M6"/>
    <mergeCell ref="N4:N6"/>
    <mergeCell ref="O4:O6"/>
    <mergeCell ref="P4:P6"/>
    <mergeCell ref="Q4:Q6"/>
    <mergeCell ref="B26:B28"/>
    <mergeCell ref="C26:C28"/>
    <mergeCell ref="D26:D28"/>
    <mergeCell ref="E26:E28"/>
    <mergeCell ref="F26:F28"/>
    <mergeCell ref="W4:W6"/>
    <mergeCell ref="X4:X6"/>
    <mergeCell ref="Y4:Y6"/>
    <mergeCell ref="Z4:Z6"/>
    <mergeCell ref="AA26:AA28"/>
    <mergeCell ref="AB26:AB28"/>
    <mergeCell ref="AC26:AC28"/>
    <mergeCell ref="A45:AC45"/>
    <mergeCell ref="V26:V28"/>
    <mergeCell ref="W26:W28"/>
    <mergeCell ref="X26:X28"/>
    <mergeCell ref="Y26:Y28"/>
    <mergeCell ref="Z26:Z28"/>
    <mergeCell ref="Q26:Q28"/>
    <mergeCell ref="R26:R28"/>
    <mergeCell ref="S26:S28"/>
    <mergeCell ref="T26:T28"/>
    <mergeCell ref="U26:U28"/>
    <mergeCell ref="L26:L28"/>
    <mergeCell ref="M26:M28"/>
    <mergeCell ref="N26:N28"/>
    <mergeCell ref="O26:O28"/>
    <mergeCell ref="P26:P28"/>
    <mergeCell ref="G26:G28"/>
    <mergeCell ref="H26:H28"/>
    <mergeCell ref="I26:I28"/>
    <mergeCell ref="J26:J28"/>
    <mergeCell ref="K26:K28"/>
  </mergeCells>
  <conditionalFormatting sqref="B47:W47 A44:AC44 A46 AB47:AC47">
    <cfRule type="cellIs" dxfId="37" priority="36" operator="lessThan">
      <formula>0</formula>
    </cfRule>
  </conditionalFormatting>
  <conditionalFormatting sqref="A23:S23 O50:W50 A29:S41 B24:S25 AB50:AC50 AB23:AC25 AB29:AC41">
    <cfRule type="cellIs" dxfId="36" priority="38" operator="lessThan">
      <formula>0</formula>
    </cfRule>
  </conditionalFormatting>
  <conditionalFormatting sqref="A42:S43 AB42:AC43">
    <cfRule type="cellIs" dxfId="35" priority="37" operator="lessThan">
      <formula>0</formula>
    </cfRule>
  </conditionalFormatting>
  <conditionalFormatting sqref="A47">
    <cfRule type="cellIs" dxfId="34" priority="34" operator="lessThan">
      <formula>0</formula>
    </cfRule>
  </conditionalFormatting>
  <conditionalFormatting sqref="B49:W49 AB49:AC49">
    <cfRule type="cellIs" dxfId="33" priority="35" operator="lessThan">
      <formula>0</formula>
    </cfRule>
  </conditionalFormatting>
  <conditionalFormatting sqref="X47:AA65">
    <cfRule type="cellIs" dxfId="32" priority="33" operator="lessThan">
      <formula>0</formula>
    </cfRule>
  </conditionalFormatting>
  <conditionalFormatting sqref="X66:AA67">
    <cfRule type="cellIs" dxfId="31" priority="32" operator="lessThan">
      <formula>0</formula>
    </cfRule>
  </conditionalFormatting>
  <conditionalFormatting sqref="X23:AA25 X29:AA41">
    <cfRule type="cellIs" dxfId="30" priority="31" operator="lessThan">
      <formula>0</formula>
    </cfRule>
  </conditionalFormatting>
  <conditionalFormatting sqref="X42:AA43">
    <cfRule type="cellIs" dxfId="29" priority="30" operator="lessThan">
      <formula>0</formula>
    </cfRule>
  </conditionalFormatting>
  <conditionalFormatting sqref="T23:W25 T29:W41">
    <cfRule type="cellIs" dxfId="28" priority="29" operator="lessThan">
      <formula>0</formula>
    </cfRule>
  </conditionalFormatting>
  <conditionalFormatting sqref="T42:W43">
    <cfRule type="cellIs" dxfId="27" priority="28" operator="lessThan">
      <formula>0</formula>
    </cfRule>
  </conditionalFormatting>
  <conditionalFormatting sqref="C4">
    <cfRule type="cellIs" dxfId="26" priority="27" operator="lessThan">
      <formula>0</formula>
    </cfRule>
  </conditionalFormatting>
  <conditionalFormatting sqref="W4">
    <cfRule type="cellIs" dxfId="25" priority="17" operator="lessThan">
      <formula>0</formula>
    </cfRule>
  </conditionalFormatting>
  <conditionalFormatting sqref="G4">
    <cfRule type="cellIs" dxfId="24" priority="25" operator="lessThan">
      <formula>0</formula>
    </cfRule>
  </conditionalFormatting>
  <conditionalFormatting sqref="E4">
    <cfRule type="cellIs" dxfId="23" priority="26" operator="lessThan">
      <formula>0</formula>
    </cfRule>
  </conditionalFormatting>
  <conditionalFormatting sqref="I4">
    <cfRule type="cellIs" dxfId="22" priority="24" operator="lessThan">
      <formula>0</formula>
    </cfRule>
  </conditionalFormatting>
  <conditionalFormatting sqref="K4">
    <cfRule type="cellIs" dxfId="21" priority="23" operator="lessThan">
      <formula>0</formula>
    </cfRule>
  </conditionalFormatting>
  <conditionalFormatting sqref="M4">
    <cfRule type="cellIs" dxfId="20" priority="22" operator="lessThan">
      <formula>0</formula>
    </cfRule>
  </conditionalFormatting>
  <conditionalFormatting sqref="O4">
    <cfRule type="cellIs" dxfId="19" priority="21" operator="lessThan">
      <formula>0</formula>
    </cfRule>
  </conditionalFormatting>
  <conditionalFormatting sqref="Q4">
    <cfRule type="cellIs" dxfId="18" priority="20" operator="lessThan">
      <formula>0</formula>
    </cfRule>
  </conditionalFormatting>
  <conditionalFormatting sqref="S4">
    <cfRule type="cellIs" dxfId="17" priority="19" operator="lessThan">
      <formula>0</formula>
    </cfRule>
  </conditionalFormatting>
  <conditionalFormatting sqref="U4">
    <cfRule type="cellIs" dxfId="16" priority="18" operator="lessThan">
      <formula>0</formula>
    </cfRule>
  </conditionalFormatting>
  <conditionalFormatting sqref="Y4">
    <cfRule type="cellIs" dxfId="15" priority="16" operator="lessThan">
      <formula>0</formula>
    </cfRule>
  </conditionalFormatting>
  <conditionalFormatting sqref="AA4">
    <cfRule type="cellIs" dxfId="14" priority="15" operator="lessThan">
      <formula>0</formula>
    </cfRule>
  </conditionalFormatting>
  <conditionalFormatting sqref="C26">
    <cfRule type="cellIs" dxfId="13" priority="14" operator="lessThan">
      <formula>0</formula>
    </cfRule>
  </conditionalFormatting>
  <conditionalFormatting sqref="E26">
    <cfRule type="cellIs" dxfId="12" priority="13" operator="lessThan">
      <formula>0</formula>
    </cfRule>
  </conditionalFormatting>
  <conditionalFormatting sqref="G26">
    <cfRule type="cellIs" dxfId="11" priority="12" operator="lessThan">
      <formula>0</formula>
    </cfRule>
  </conditionalFormatting>
  <conditionalFormatting sqref="I26">
    <cfRule type="cellIs" dxfId="10" priority="11" operator="lessThan">
      <formula>0</formula>
    </cfRule>
  </conditionalFormatting>
  <conditionalFormatting sqref="K26">
    <cfRule type="cellIs" dxfId="9" priority="10" operator="lessThan">
      <formula>0</formula>
    </cfRule>
  </conditionalFormatting>
  <conditionalFormatting sqref="M26">
    <cfRule type="cellIs" dxfId="8" priority="9" operator="lessThan">
      <formula>0</formula>
    </cfRule>
  </conditionalFormatting>
  <conditionalFormatting sqref="O26">
    <cfRule type="cellIs" dxfId="7" priority="8" operator="lessThan">
      <formula>0</formula>
    </cfRule>
  </conditionalFormatting>
  <conditionalFormatting sqref="Q26">
    <cfRule type="cellIs" dxfId="6" priority="7" operator="lessThan">
      <formula>0</formula>
    </cfRule>
  </conditionalFormatting>
  <conditionalFormatting sqref="S26">
    <cfRule type="cellIs" dxfId="5" priority="6" operator="lessThan">
      <formula>0</formula>
    </cfRule>
  </conditionalFormatting>
  <conditionalFormatting sqref="U26">
    <cfRule type="cellIs" dxfId="4" priority="5" operator="lessThan">
      <formula>0</formula>
    </cfRule>
  </conditionalFormatting>
  <conditionalFormatting sqref="W26">
    <cfRule type="cellIs" dxfId="3" priority="4" operator="lessThan">
      <formula>0</formula>
    </cfRule>
  </conditionalFormatting>
  <conditionalFormatting sqref="Y26">
    <cfRule type="cellIs" dxfId="2" priority="3" operator="lessThan">
      <formula>0</formula>
    </cfRule>
  </conditionalFormatting>
  <conditionalFormatting sqref="AA26">
    <cfRule type="cellIs" dxfId="1" priority="2" operator="lessThan">
      <formula>0</formula>
    </cfRule>
  </conditionalFormatting>
  <conditionalFormatting sqref="AC26">
    <cfRule type="cellIs" dxfId="0" priority="1" operator="less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12" fitToWidth="0" orientation="landscape" horizontalDpi="300" verticalDpi="300" r:id="rId1"/>
  <headerFooter>
    <oddHeader>&amp;R&amp;48Příloha č. 5a
str.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AQ78"/>
  <sheetViews>
    <sheetView topLeftCell="A22" zoomScale="40" zoomScaleNormal="40" workbookViewId="0">
      <selection activeCell="J43" sqref="J43"/>
    </sheetView>
  </sheetViews>
  <sheetFormatPr defaultColWidth="10.28515625" defaultRowHeight="12.75"/>
  <cols>
    <col min="1" max="1" width="7.42578125" style="8" customWidth="1"/>
    <col min="2" max="30" width="21.7109375" style="8" customWidth="1"/>
    <col min="31" max="32" width="9.85546875" style="8" customWidth="1"/>
    <col min="33" max="33" width="10.28515625" style="8" customWidth="1"/>
    <col min="34" max="34" width="9.7109375" style="8" customWidth="1"/>
    <col min="35" max="35" width="56.5703125" style="8" customWidth="1"/>
    <col min="36" max="36" width="11.140625" style="8" customWidth="1"/>
    <col min="37" max="37" width="10.28515625" style="8" customWidth="1"/>
    <col min="38" max="16384" width="10.28515625" style="8"/>
  </cols>
  <sheetData>
    <row r="2" spans="1:43" ht="66" customHeight="1">
      <c r="A2" s="736"/>
      <c r="B2" s="730" t="s">
        <v>292</v>
      </c>
      <c r="C2" s="730"/>
      <c r="D2" s="730"/>
      <c r="E2" s="730"/>
      <c r="F2" s="730"/>
      <c r="G2" s="730"/>
      <c r="H2" s="730"/>
      <c r="I2" s="730"/>
      <c r="J2" s="730"/>
      <c r="K2" s="730"/>
      <c r="L2" s="730"/>
      <c r="M2" s="730"/>
      <c r="N2" s="730"/>
      <c r="O2" s="730"/>
      <c r="P2" s="730"/>
      <c r="Q2" s="730"/>
      <c r="R2" s="730"/>
      <c r="S2" s="730"/>
      <c r="T2" s="730"/>
      <c r="U2" s="730"/>
      <c r="V2" s="730"/>
      <c r="W2" s="730"/>
      <c r="X2" s="730"/>
      <c r="Y2" s="730"/>
      <c r="Z2" s="730"/>
      <c r="AA2" s="730"/>
      <c r="AB2" s="730"/>
      <c r="AC2" s="730"/>
      <c r="AD2" s="730"/>
      <c r="AI2" s="47"/>
      <c r="AJ2" s="20"/>
      <c r="AK2" s="20"/>
      <c r="AL2" s="20"/>
    </row>
    <row r="3" spans="1:43" ht="43.5" customHeight="1" thickBot="1">
      <c r="A3" s="736"/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I3" s="47"/>
      <c r="AJ3" s="20"/>
      <c r="AK3" s="20"/>
      <c r="AL3" s="20"/>
    </row>
    <row r="4" spans="1:43" ht="15.75" customHeight="1">
      <c r="A4" s="736"/>
      <c r="B4" s="727" t="s">
        <v>67</v>
      </c>
      <c r="C4" s="721" t="s">
        <v>165</v>
      </c>
      <c r="D4" s="725"/>
      <c r="E4" s="725"/>
      <c r="F4" s="722"/>
      <c r="G4" s="721" t="s">
        <v>166</v>
      </c>
      <c r="H4" s="725"/>
      <c r="I4" s="725"/>
      <c r="J4" s="722"/>
      <c r="K4" s="725" t="s">
        <v>167</v>
      </c>
      <c r="L4" s="725"/>
      <c r="M4" s="725"/>
      <c r="N4" s="725"/>
      <c r="O4" s="721" t="s">
        <v>168</v>
      </c>
      <c r="P4" s="722"/>
      <c r="Q4" s="721" t="s">
        <v>143</v>
      </c>
      <c r="R4" s="725"/>
      <c r="S4" s="725"/>
      <c r="T4" s="722"/>
      <c r="U4" s="725" t="s">
        <v>130</v>
      </c>
      <c r="V4" s="725"/>
      <c r="W4" s="721" t="s">
        <v>144</v>
      </c>
      <c r="X4" s="722"/>
      <c r="Y4" s="725" t="s">
        <v>169</v>
      </c>
      <c r="Z4" s="725"/>
      <c r="AA4" s="721" t="s">
        <v>145</v>
      </c>
      <c r="AB4" s="722"/>
      <c r="AC4" s="725" t="s">
        <v>68</v>
      </c>
      <c r="AD4" s="722"/>
      <c r="AG4" s="46"/>
      <c r="AI4" s="45"/>
      <c r="AJ4" s="39"/>
      <c r="AK4" s="44"/>
      <c r="AL4" s="20"/>
    </row>
    <row r="5" spans="1:43" s="37" customFormat="1" ht="89.25" customHeight="1">
      <c r="A5" s="736"/>
      <c r="B5" s="728"/>
      <c r="C5" s="723"/>
      <c r="D5" s="726"/>
      <c r="E5" s="726"/>
      <c r="F5" s="724"/>
      <c r="G5" s="723"/>
      <c r="H5" s="726"/>
      <c r="I5" s="726"/>
      <c r="J5" s="724"/>
      <c r="K5" s="726"/>
      <c r="L5" s="726"/>
      <c r="M5" s="726"/>
      <c r="N5" s="726"/>
      <c r="O5" s="723"/>
      <c r="P5" s="724"/>
      <c r="Q5" s="723"/>
      <c r="R5" s="726"/>
      <c r="S5" s="726"/>
      <c r="T5" s="724"/>
      <c r="U5" s="726"/>
      <c r="V5" s="726"/>
      <c r="W5" s="723"/>
      <c r="X5" s="724"/>
      <c r="Y5" s="726"/>
      <c r="Z5" s="726"/>
      <c r="AA5" s="723"/>
      <c r="AB5" s="724"/>
      <c r="AC5" s="726"/>
      <c r="AD5" s="724"/>
      <c r="AG5" s="43"/>
      <c r="AH5" s="43"/>
      <c r="AI5" s="36"/>
      <c r="AJ5" s="42"/>
      <c r="AK5" s="41"/>
      <c r="AL5" s="23"/>
    </row>
    <row r="6" spans="1:43" ht="45" customHeight="1" thickBot="1">
      <c r="A6" s="736"/>
      <c r="B6" s="728"/>
      <c r="C6" s="731" t="s">
        <v>69</v>
      </c>
      <c r="D6" s="734"/>
      <c r="E6" s="735" t="s">
        <v>70</v>
      </c>
      <c r="F6" s="732"/>
      <c r="G6" s="731" t="s">
        <v>69</v>
      </c>
      <c r="H6" s="734"/>
      <c r="I6" s="735" t="s">
        <v>70</v>
      </c>
      <c r="J6" s="732"/>
      <c r="K6" s="733" t="s">
        <v>69</v>
      </c>
      <c r="L6" s="734"/>
      <c r="M6" s="735" t="s">
        <v>70</v>
      </c>
      <c r="N6" s="733"/>
      <c r="O6" s="731" t="s">
        <v>70</v>
      </c>
      <c r="P6" s="732"/>
      <c r="Q6" s="731" t="s">
        <v>69</v>
      </c>
      <c r="R6" s="734"/>
      <c r="S6" s="735" t="s">
        <v>70</v>
      </c>
      <c r="T6" s="732"/>
      <c r="U6" s="733" t="s">
        <v>70</v>
      </c>
      <c r="V6" s="733"/>
      <c r="W6" s="731" t="s">
        <v>146</v>
      </c>
      <c r="X6" s="732"/>
      <c r="Y6" s="733" t="s">
        <v>72</v>
      </c>
      <c r="Z6" s="733"/>
      <c r="AA6" s="731" t="s">
        <v>71</v>
      </c>
      <c r="AB6" s="732"/>
      <c r="AC6" s="733" t="s">
        <v>73</v>
      </c>
      <c r="AD6" s="732"/>
      <c r="AG6" s="30"/>
      <c r="AH6" s="34"/>
      <c r="AI6" s="30"/>
      <c r="AJ6" s="38"/>
      <c r="AK6" s="40"/>
    </row>
    <row r="7" spans="1:43" ht="45" customHeight="1">
      <c r="A7" s="736"/>
      <c r="B7" s="728"/>
      <c r="C7" s="85" t="s">
        <v>74</v>
      </c>
      <c r="D7" s="86" t="s">
        <v>75</v>
      </c>
      <c r="E7" s="86" t="s">
        <v>74</v>
      </c>
      <c r="F7" s="87" t="s">
        <v>75</v>
      </c>
      <c r="G7" s="85" t="s">
        <v>74</v>
      </c>
      <c r="H7" s="86" t="s">
        <v>75</v>
      </c>
      <c r="I7" s="86" t="s">
        <v>74</v>
      </c>
      <c r="J7" s="88" t="s">
        <v>75</v>
      </c>
      <c r="K7" s="89" t="s">
        <v>74</v>
      </c>
      <c r="L7" s="86" t="s">
        <v>75</v>
      </c>
      <c r="M7" s="86" t="s">
        <v>74</v>
      </c>
      <c r="N7" s="90" t="s">
        <v>75</v>
      </c>
      <c r="O7" s="91" t="s">
        <v>74</v>
      </c>
      <c r="P7" s="88" t="s">
        <v>75</v>
      </c>
      <c r="Q7" s="92" t="s">
        <v>74</v>
      </c>
      <c r="R7" s="86" t="s">
        <v>75</v>
      </c>
      <c r="S7" s="86" t="s">
        <v>74</v>
      </c>
      <c r="T7" s="93" t="s">
        <v>75</v>
      </c>
      <c r="U7" s="94" t="s">
        <v>74</v>
      </c>
      <c r="V7" s="95" t="s">
        <v>75</v>
      </c>
      <c r="W7" s="91" t="s">
        <v>74</v>
      </c>
      <c r="X7" s="88" t="s">
        <v>75</v>
      </c>
      <c r="Y7" s="94" t="s">
        <v>74</v>
      </c>
      <c r="Z7" s="95" t="s">
        <v>75</v>
      </c>
      <c r="AA7" s="91" t="s">
        <v>74</v>
      </c>
      <c r="AB7" s="88" t="s">
        <v>75</v>
      </c>
      <c r="AC7" s="94" t="s">
        <v>74</v>
      </c>
      <c r="AD7" s="88" t="s">
        <v>75</v>
      </c>
      <c r="AG7" s="30"/>
      <c r="AH7" s="34"/>
      <c r="AI7" s="30"/>
      <c r="AJ7" s="38"/>
      <c r="AK7" s="40"/>
    </row>
    <row r="8" spans="1:43" ht="45" customHeight="1">
      <c r="A8" s="736"/>
      <c r="B8" s="728"/>
      <c r="C8" s="85" t="s">
        <v>76</v>
      </c>
      <c r="D8" s="86" t="s">
        <v>77</v>
      </c>
      <c r="E8" s="86" t="s">
        <v>76</v>
      </c>
      <c r="F8" s="87" t="s">
        <v>77</v>
      </c>
      <c r="G8" s="85" t="s">
        <v>76</v>
      </c>
      <c r="H8" s="86" t="s">
        <v>77</v>
      </c>
      <c r="I8" s="86" t="s">
        <v>76</v>
      </c>
      <c r="J8" s="88" t="s">
        <v>77</v>
      </c>
      <c r="K8" s="89" t="s">
        <v>76</v>
      </c>
      <c r="L8" s="86" t="s">
        <v>77</v>
      </c>
      <c r="M8" s="86" t="s">
        <v>76</v>
      </c>
      <c r="N8" s="90" t="s">
        <v>77</v>
      </c>
      <c r="O8" s="91" t="s">
        <v>76</v>
      </c>
      <c r="P8" s="88" t="s">
        <v>77</v>
      </c>
      <c r="Q8" s="92" t="s">
        <v>76</v>
      </c>
      <c r="R8" s="86" t="s">
        <v>77</v>
      </c>
      <c r="S8" s="86" t="s">
        <v>76</v>
      </c>
      <c r="T8" s="93" t="s">
        <v>77</v>
      </c>
      <c r="U8" s="94" t="s">
        <v>76</v>
      </c>
      <c r="V8" s="95" t="s">
        <v>77</v>
      </c>
      <c r="W8" s="91" t="s">
        <v>76</v>
      </c>
      <c r="X8" s="88" t="s">
        <v>77</v>
      </c>
      <c r="Y8" s="94" t="s">
        <v>76</v>
      </c>
      <c r="Z8" s="95" t="s">
        <v>77</v>
      </c>
      <c r="AA8" s="91" t="s">
        <v>76</v>
      </c>
      <c r="AB8" s="88" t="s">
        <v>77</v>
      </c>
      <c r="AC8" s="94" t="s">
        <v>76</v>
      </c>
      <c r="AD8" s="88" t="s">
        <v>77</v>
      </c>
      <c r="AG8" s="30"/>
      <c r="AH8" s="34"/>
      <c r="AI8" s="30"/>
      <c r="AJ8" s="38"/>
      <c r="AK8" s="40"/>
    </row>
    <row r="9" spans="1:43" ht="45" customHeight="1" thickBot="1">
      <c r="A9" s="736"/>
      <c r="B9" s="729"/>
      <c r="C9" s="96" t="s">
        <v>78</v>
      </c>
      <c r="D9" s="97" t="s">
        <v>79</v>
      </c>
      <c r="E9" s="97" t="s">
        <v>78</v>
      </c>
      <c r="F9" s="98" t="s">
        <v>79</v>
      </c>
      <c r="G9" s="96" t="s">
        <v>78</v>
      </c>
      <c r="H9" s="97" t="s">
        <v>79</v>
      </c>
      <c r="I9" s="97" t="s">
        <v>78</v>
      </c>
      <c r="J9" s="99" t="s">
        <v>79</v>
      </c>
      <c r="K9" s="100" t="s">
        <v>78</v>
      </c>
      <c r="L9" s="97" t="s">
        <v>79</v>
      </c>
      <c r="M9" s="97" t="s">
        <v>78</v>
      </c>
      <c r="N9" s="101" t="s">
        <v>79</v>
      </c>
      <c r="O9" s="102" t="s">
        <v>78</v>
      </c>
      <c r="P9" s="99" t="s">
        <v>79</v>
      </c>
      <c r="Q9" s="103" t="s">
        <v>78</v>
      </c>
      <c r="R9" s="97" t="s">
        <v>79</v>
      </c>
      <c r="S9" s="97" t="s">
        <v>78</v>
      </c>
      <c r="T9" s="104" t="s">
        <v>79</v>
      </c>
      <c r="U9" s="105" t="s">
        <v>78</v>
      </c>
      <c r="V9" s="106" t="s">
        <v>79</v>
      </c>
      <c r="W9" s="102" t="s">
        <v>78</v>
      </c>
      <c r="X9" s="99" t="s">
        <v>79</v>
      </c>
      <c r="Y9" s="105" t="s">
        <v>78</v>
      </c>
      <c r="Z9" s="106" t="s">
        <v>79</v>
      </c>
      <c r="AA9" s="102" t="s">
        <v>78</v>
      </c>
      <c r="AB9" s="99" t="s">
        <v>79</v>
      </c>
      <c r="AC9" s="105" t="s">
        <v>78</v>
      </c>
      <c r="AD9" s="99" t="s">
        <v>79</v>
      </c>
      <c r="AG9" s="30"/>
      <c r="AH9" s="34"/>
      <c r="AI9" s="30"/>
      <c r="AJ9" s="62"/>
      <c r="AK9" s="62"/>
      <c r="AL9" s="62"/>
      <c r="AM9" s="62"/>
      <c r="AN9" s="63"/>
      <c r="AO9" s="63"/>
      <c r="AP9" s="63"/>
      <c r="AQ9" s="63"/>
    </row>
    <row r="10" spans="1:43" ht="45" customHeight="1" thickTop="1">
      <c r="A10" s="736"/>
      <c r="B10" s="107">
        <v>1</v>
      </c>
      <c r="C10" s="108">
        <v>3020</v>
      </c>
      <c r="D10" s="109">
        <v>50</v>
      </c>
      <c r="E10" s="109">
        <v>2813</v>
      </c>
      <c r="F10" s="110">
        <v>46</v>
      </c>
      <c r="G10" s="108">
        <v>197</v>
      </c>
      <c r="H10" s="109">
        <v>1</v>
      </c>
      <c r="I10" s="109">
        <v>228</v>
      </c>
      <c r="J10" s="111">
        <v>77</v>
      </c>
      <c r="K10" s="112">
        <v>4145</v>
      </c>
      <c r="L10" s="109">
        <v>122</v>
      </c>
      <c r="M10" s="109">
        <v>4050</v>
      </c>
      <c r="N10" s="112">
        <v>117</v>
      </c>
      <c r="O10" s="113">
        <v>2751</v>
      </c>
      <c r="P10" s="110">
        <v>72</v>
      </c>
      <c r="Q10" s="108">
        <v>1255</v>
      </c>
      <c r="R10" s="109">
        <v>0</v>
      </c>
      <c r="S10" s="109">
        <v>1139</v>
      </c>
      <c r="T10" s="110">
        <v>62</v>
      </c>
      <c r="U10" s="114">
        <v>45</v>
      </c>
      <c r="V10" s="112">
        <v>0</v>
      </c>
      <c r="W10" s="113">
        <v>74</v>
      </c>
      <c r="X10" s="110">
        <v>21</v>
      </c>
      <c r="Y10" s="115">
        <v>38498</v>
      </c>
      <c r="Z10" s="116">
        <v>1290</v>
      </c>
      <c r="AA10" s="113">
        <v>21</v>
      </c>
      <c r="AB10" s="111">
        <v>2</v>
      </c>
      <c r="AC10" s="114">
        <v>129</v>
      </c>
      <c r="AD10" s="117">
        <v>6</v>
      </c>
      <c r="AG10" s="30"/>
      <c r="AH10" s="30"/>
      <c r="AI10" s="30"/>
      <c r="AJ10" s="42"/>
      <c r="AK10" s="42"/>
      <c r="AL10" s="42"/>
      <c r="AM10" s="42"/>
      <c r="AN10" s="64"/>
      <c r="AO10" s="64"/>
      <c r="AP10" s="64"/>
      <c r="AQ10" s="64"/>
    </row>
    <row r="11" spans="1:43" ht="45" customHeight="1">
      <c r="A11" s="736"/>
      <c r="B11" s="107">
        <v>2</v>
      </c>
      <c r="C11" s="118">
        <v>2955</v>
      </c>
      <c r="D11" s="119">
        <v>309</v>
      </c>
      <c r="E11" s="119">
        <v>2643</v>
      </c>
      <c r="F11" s="117">
        <v>192</v>
      </c>
      <c r="G11" s="118">
        <v>135</v>
      </c>
      <c r="H11" s="119">
        <v>9</v>
      </c>
      <c r="I11" s="119">
        <v>200</v>
      </c>
      <c r="J11" s="120">
        <v>98</v>
      </c>
      <c r="K11" s="121">
        <v>3999</v>
      </c>
      <c r="L11" s="119">
        <v>666</v>
      </c>
      <c r="M11" s="119">
        <v>3906</v>
      </c>
      <c r="N11" s="121">
        <v>668</v>
      </c>
      <c r="O11" s="122">
        <v>2744</v>
      </c>
      <c r="P11" s="117">
        <v>198</v>
      </c>
      <c r="Q11" s="118">
        <v>1250</v>
      </c>
      <c r="R11" s="119">
        <v>52</v>
      </c>
      <c r="S11" s="119">
        <v>1143</v>
      </c>
      <c r="T11" s="117">
        <v>117</v>
      </c>
      <c r="U11" s="115">
        <v>49</v>
      </c>
      <c r="V11" s="121">
        <v>4</v>
      </c>
      <c r="W11" s="122">
        <v>93</v>
      </c>
      <c r="X11" s="117">
        <v>79</v>
      </c>
      <c r="Y11" s="115">
        <v>38844</v>
      </c>
      <c r="Z11" s="116">
        <v>1690</v>
      </c>
      <c r="AA11" s="122">
        <v>17</v>
      </c>
      <c r="AB11" s="120">
        <v>2</v>
      </c>
      <c r="AC11" s="115">
        <v>122</v>
      </c>
      <c r="AD11" s="117">
        <v>13</v>
      </c>
      <c r="AG11" s="30"/>
      <c r="AH11" s="30"/>
      <c r="AI11" s="30"/>
      <c r="AJ11" s="42"/>
      <c r="AK11" s="42"/>
      <c r="AL11" s="42"/>
      <c r="AM11" s="42"/>
      <c r="AN11" s="64"/>
      <c r="AO11" s="64"/>
      <c r="AP11" s="64"/>
      <c r="AQ11" s="64"/>
    </row>
    <row r="12" spans="1:43" ht="45" customHeight="1">
      <c r="A12" s="736"/>
      <c r="B12" s="107">
        <v>3</v>
      </c>
      <c r="C12" s="118">
        <v>3309</v>
      </c>
      <c r="D12" s="119">
        <v>1309</v>
      </c>
      <c r="E12" s="119">
        <v>2736</v>
      </c>
      <c r="F12" s="117">
        <v>902</v>
      </c>
      <c r="G12" s="118">
        <v>135</v>
      </c>
      <c r="H12" s="119">
        <v>9</v>
      </c>
      <c r="I12" s="119">
        <v>199</v>
      </c>
      <c r="J12" s="120">
        <v>98</v>
      </c>
      <c r="K12" s="121">
        <v>4304</v>
      </c>
      <c r="L12" s="119">
        <v>1493</v>
      </c>
      <c r="M12" s="119">
        <v>4179</v>
      </c>
      <c r="N12" s="121">
        <v>1514</v>
      </c>
      <c r="O12" s="122">
        <v>2835</v>
      </c>
      <c r="P12" s="117">
        <v>437</v>
      </c>
      <c r="Q12" s="118">
        <v>1293</v>
      </c>
      <c r="R12" s="119">
        <v>103</v>
      </c>
      <c r="S12" s="119">
        <v>1170</v>
      </c>
      <c r="T12" s="117">
        <v>171</v>
      </c>
      <c r="U12" s="115">
        <v>49</v>
      </c>
      <c r="V12" s="121">
        <v>5</v>
      </c>
      <c r="W12" s="122">
        <v>99</v>
      </c>
      <c r="X12" s="117">
        <v>85</v>
      </c>
      <c r="Y12" s="115">
        <v>39497</v>
      </c>
      <c r="Z12" s="116">
        <v>2353</v>
      </c>
      <c r="AA12" s="122">
        <v>16</v>
      </c>
      <c r="AB12" s="120">
        <v>3</v>
      </c>
      <c r="AC12" s="115">
        <v>118</v>
      </c>
      <c r="AD12" s="117">
        <v>31</v>
      </c>
      <c r="AG12" s="30"/>
      <c r="AH12" s="34"/>
      <c r="AI12" s="30"/>
      <c r="AJ12" s="42"/>
      <c r="AK12" s="42"/>
      <c r="AL12" s="42"/>
      <c r="AM12" s="42"/>
      <c r="AN12" s="64"/>
      <c r="AO12" s="64"/>
      <c r="AP12" s="64"/>
      <c r="AQ12" s="64"/>
    </row>
    <row r="13" spans="1:43" ht="45" customHeight="1">
      <c r="A13" s="736"/>
      <c r="B13" s="107">
        <v>4</v>
      </c>
      <c r="C13" s="123">
        <v>3669</v>
      </c>
      <c r="D13" s="124">
        <v>2151</v>
      </c>
      <c r="E13" s="124">
        <v>3266</v>
      </c>
      <c r="F13" s="125">
        <v>1903</v>
      </c>
      <c r="G13" s="123">
        <v>146</v>
      </c>
      <c r="H13" s="124">
        <v>20</v>
      </c>
      <c r="I13" s="124">
        <v>200</v>
      </c>
      <c r="J13" s="126">
        <v>100</v>
      </c>
      <c r="K13" s="127">
        <v>4369</v>
      </c>
      <c r="L13" s="124">
        <v>2010</v>
      </c>
      <c r="M13" s="124">
        <v>4244</v>
      </c>
      <c r="N13" s="127">
        <v>2033</v>
      </c>
      <c r="O13" s="128">
        <v>2943</v>
      </c>
      <c r="P13" s="125">
        <v>723</v>
      </c>
      <c r="Q13" s="123">
        <v>1442</v>
      </c>
      <c r="R13" s="124">
        <v>260</v>
      </c>
      <c r="S13" s="124">
        <v>1233</v>
      </c>
      <c r="T13" s="125">
        <v>253</v>
      </c>
      <c r="U13" s="129">
        <v>50</v>
      </c>
      <c r="V13" s="127">
        <v>6</v>
      </c>
      <c r="W13" s="128">
        <v>104</v>
      </c>
      <c r="X13" s="125">
        <v>91</v>
      </c>
      <c r="Y13" s="129">
        <v>39865</v>
      </c>
      <c r="Z13" s="130">
        <v>2835</v>
      </c>
      <c r="AA13" s="128">
        <v>37</v>
      </c>
      <c r="AB13" s="126">
        <v>25</v>
      </c>
      <c r="AC13" s="129">
        <v>129</v>
      </c>
      <c r="AD13" s="125">
        <v>60</v>
      </c>
      <c r="AG13" s="30"/>
      <c r="AH13" s="30"/>
      <c r="AI13" s="30"/>
      <c r="AJ13" s="42"/>
      <c r="AK13" s="42"/>
      <c r="AL13" s="42"/>
      <c r="AM13" s="42"/>
      <c r="AN13" s="64"/>
      <c r="AO13" s="64"/>
      <c r="AP13" s="64"/>
      <c r="AQ13" s="64"/>
    </row>
    <row r="14" spans="1:43" ht="45" customHeight="1">
      <c r="A14" s="736"/>
      <c r="B14" s="107">
        <v>5</v>
      </c>
      <c r="C14" s="123">
        <v>3948</v>
      </c>
      <c r="D14" s="124">
        <v>2612</v>
      </c>
      <c r="E14" s="124">
        <v>3563</v>
      </c>
      <c r="F14" s="125">
        <v>2405</v>
      </c>
      <c r="G14" s="123">
        <v>153</v>
      </c>
      <c r="H14" s="124">
        <v>30</v>
      </c>
      <c r="I14" s="124">
        <v>205</v>
      </c>
      <c r="J14" s="126">
        <v>108</v>
      </c>
      <c r="K14" s="127">
        <v>4615</v>
      </c>
      <c r="L14" s="124">
        <v>2510</v>
      </c>
      <c r="M14" s="124">
        <v>4485</v>
      </c>
      <c r="N14" s="127">
        <v>2530</v>
      </c>
      <c r="O14" s="128">
        <v>2985</v>
      </c>
      <c r="P14" s="125">
        <v>961</v>
      </c>
      <c r="Q14" s="123">
        <v>1522</v>
      </c>
      <c r="R14" s="124">
        <v>347</v>
      </c>
      <c r="S14" s="124">
        <v>1313</v>
      </c>
      <c r="T14" s="125">
        <v>352</v>
      </c>
      <c r="U14" s="129">
        <v>53</v>
      </c>
      <c r="V14" s="127">
        <v>10</v>
      </c>
      <c r="W14" s="128">
        <v>107</v>
      </c>
      <c r="X14" s="125">
        <v>94</v>
      </c>
      <c r="Y14" s="129">
        <v>40183</v>
      </c>
      <c r="Z14" s="130">
        <v>3208</v>
      </c>
      <c r="AA14" s="128">
        <v>36</v>
      </c>
      <c r="AB14" s="126">
        <v>25</v>
      </c>
      <c r="AC14" s="129">
        <v>137</v>
      </c>
      <c r="AD14" s="125">
        <v>84</v>
      </c>
      <c r="AG14" s="14"/>
      <c r="AH14" s="30"/>
      <c r="AI14" s="30"/>
      <c r="AJ14" s="42"/>
      <c r="AK14" s="42"/>
      <c r="AL14" s="42"/>
      <c r="AM14" s="42"/>
      <c r="AN14" s="64"/>
      <c r="AO14" s="64"/>
      <c r="AP14" s="64"/>
      <c r="AQ14" s="64"/>
    </row>
    <row r="15" spans="1:43" ht="45" customHeight="1">
      <c r="A15" s="736"/>
      <c r="B15" s="107">
        <v>6</v>
      </c>
      <c r="C15" s="123">
        <v>4121</v>
      </c>
      <c r="D15" s="124">
        <v>3148</v>
      </c>
      <c r="E15" s="124">
        <v>3738</v>
      </c>
      <c r="F15" s="125">
        <v>2964</v>
      </c>
      <c r="G15" s="123">
        <v>151</v>
      </c>
      <c r="H15" s="124">
        <v>33</v>
      </c>
      <c r="I15" s="124">
        <v>208</v>
      </c>
      <c r="J15" s="126">
        <v>116</v>
      </c>
      <c r="K15" s="127">
        <v>5133</v>
      </c>
      <c r="L15" s="124">
        <v>3289</v>
      </c>
      <c r="M15" s="124">
        <v>5006</v>
      </c>
      <c r="N15" s="127">
        <v>3317</v>
      </c>
      <c r="O15" s="128">
        <v>3028</v>
      </c>
      <c r="P15" s="125">
        <v>1177</v>
      </c>
      <c r="Q15" s="123">
        <v>1564</v>
      </c>
      <c r="R15" s="124">
        <v>410</v>
      </c>
      <c r="S15" s="124">
        <v>1376</v>
      </c>
      <c r="T15" s="125">
        <v>458</v>
      </c>
      <c r="U15" s="129">
        <v>53</v>
      </c>
      <c r="V15" s="127">
        <v>10</v>
      </c>
      <c r="W15" s="128">
        <v>108</v>
      </c>
      <c r="X15" s="125">
        <v>95</v>
      </c>
      <c r="Y15" s="129">
        <v>40411</v>
      </c>
      <c r="Z15" s="130">
        <v>3560</v>
      </c>
      <c r="AA15" s="128">
        <v>41</v>
      </c>
      <c r="AB15" s="126">
        <v>30</v>
      </c>
      <c r="AC15" s="129">
        <v>149</v>
      </c>
      <c r="AD15" s="125">
        <v>106</v>
      </c>
      <c r="AG15" s="14"/>
      <c r="AI15" s="30"/>
      <c r="AJ15" s="42"/>
      <c r="AK15" s="42"/>
      <c r="AL15" s="42"/>
      <c r="AM15" s="42"/>
      <c r="AN15" s="64"/>
      <c r="AO15" s="64"/>
      <c r="AP15" s="64"/>
      <c r="AQ15" s="64"/>
    </row>
    <row r="16" spans="1:43" ht="45" customHeight="1">
      <c r="A16" s="736"/>
      <c r="B16" s="107">
        <v>7</v>
      </c>
      <c r="C16" s="123">
        <v>4133</v>
      </c>
      <c r="D16" s="124">
        <v>3428</v>
      </c>
      <c r="E16" s="124">
        <v>3864</v>
      </c>
      <c r="F16" s="125">
        <v>3380</v>
      </c>
      <c r="G16" s="123">
        <v>156</v>
      </c>
      <c r="H16" s="124">
        <v>46</v>
      </c>
      <c r="I16" s="124">
        <v>207</v>
      </c>
      <c r="J16" s="126">
        <v>128</v>
      </c>
      <c r="K16" s="127">
        <v>5711</v>
      </c>
      <c r="L16" s="124">
        <v>4154</v>
      </c>
      <c r="M16" s="124">
        <v>5596</v>
      </c>
      <c r="N16" s="127">
        <v>4179</v>
      </c>
      <c r="O16" s="128">
        <v>3068</v>
      </c>
      <c r="P16" s="125">
        <v>1379</v>
      </c>
      <c r="Q16" s="123">
        <v>1677</v>
      </c>
      <c r="R16" s="124">
        <v>523</v>
      </c>
      <c r="S16" s="124">
        <v>1440</v>
      </c>
      <c r="T16" s="125">
        <v>535</v>
      </c>
      <c r="U16" s="129">
        <v>55</v>
      </c>
      <c r="V16" s="127">
        <v>13</v>
      </c>
      <c r="W16" s="128">
        <v>114</v>
      </c>
      <c r="X16" s="125">
        <v>101</v>
      </c>
      <c r="Y16" s="129">
        <v>40642</v>
      </c>
      <c r="Z16" s="130">
        <v>3830</v>
      </c>
      <c r="AA16" s="128">
        <v>42</v>
      </c>
      <c r="AB16" s="126">
        <v>31</v>
      </c>
      <c r="AC16" s="129">
        <v>175</v>
      </c>
      <c r="AD16" s="125">
        <v>144</v>
      </c>
      <c r="AG16" s="14"/>
      <c r="AI16" s="30"/>
      <c r="AJ16" s="42"/>
      <c r="AK16" s="42"/>
      <c r="AL16" s="42"/>
      <c r="AM16" s="42"/>
      <c r="AN16" s="64"/>
      <c r="AO16" s="64"/>
      <c r="AP16" s="64"/>
      <c r="AQ16" s="64"/>
    </row>
    <row r="17" spans="1:43" ht="45" customHeight="1">
      <c r="A17" s="736"/>
      <c r="B17" s="107">
        <v>8</v>
      </c>
      <c r="C17" s="123">
        <v>4138</v>
      </c>
      <c r="D17" s="124">
        <v>3607</v>
      </c>
      <c r="E17" s="124">
        <v>3863</v>
      </c>
      <c r="F17" s="125">
        <v>3569</v>
      </c>
      <c r="G17" s="123">
        <v>160</v>
      </c>
      <c r="H17" s="124">
        <v>52</v>
      </c>
      <c r="I17" s="124">
        <v>213</v>
      </c>
      <c r="J17" s="126">
        <v>138</v>
      </c>
      <c r="K17" s="127">
        <v>5079</v>
      </c>
      <c r="L17" s="124">
        <v>4708</v>
      </c>
      <c r="M17" s="124">
        <v>4871</v>
      </c>
      <c r="N17" s="127">
        <v>4706</v>
      </c>
      <c r="O17" s="128">
        <v>3104</v>
      </c>
      <c r="P17" s="125">
        <v>1582</v>
      </c>
      <c r="Q17" s="123">
        <v>1798</v>
      </c>
      <c r="R17" s="124">
        <v>650</v>
      </c>
      <c r="S17" s="124">
        <v>1599</v>
      </c>
      <c r="T17" s="125">
        <v>713</v>
      </c>
      <c r="U17" s="129">
        <v>57</v>
      </c>
      <c r="V17" s="127">
        <v>15</v>
      </c>
      <c r="W17" s="128">
        <v>116</v>
      </c>
      <c r="X17" s="125">
        <v>103</v>
      </c>
      <c r="Y17" s="129">
        <v>41012</v>
      </c>
      <c r="Z17" s="130">
        <v>4216</v>
      </c>
      <c r="AA17" s="128">
        <v>42</v>
      </c>
      <c r="AB17" s="126">
        <v>31</v>
      </c>
      <c r="AC17" s="129">
        <v>171</v>
      </c>
      <c r="AD17" s="125">
        <v>163</v>
      </c>
      <c r="AG17" s="14"/>
      <c r="AI17" s="30"/>
      <c r="AJ17" s="42"/>
      <c r="AK17" s="42"/>
      <c r="AL17" s="42"/>
      <c r="AM17" s="42"/>
      <c r="AN17" s="64"/>
      <c r="AO17" s="64"/>
      <c r="AP17" s="64"/>
      <c r="AQ17" s="64"/>
    </row>
    <row r="18" spans="1:43" ht="45" customHeight="1">
      <c r="A18" s="736"/>
      <c r="B18" s="107">
        <v>9</v>
      </c>
      <c r="C18" s="123">
        <v>4221</v>
      </c>
      <c r="D18" s="124">
        <v>3919</v>
      </c>
      <c r="E18" s="124">
        <v>3994</v>
      </c>
      <c r="F18" s="125">
        <v>3953</v>
      </c>
      <c r="G18" s="123">
        <v>164</v>
      </c>
      <c r="H18" s="124">
        <v>60</v>
      </c>
      <c r="I18" s="124">
        <v>224</v>
      </c>
      <c r="J18" s="126">
        <v>150</v>
      </c>
      <c r="K18" s="127">
        <v>4539</v>
      </c>
      <c r="L18" s="124">
        <v>4971</v>
      </c>
      <c r="M18" s="124">
        <v>4363</v>
      </c>
      <c r="N18" s="127">
        <v>4996</v>
      </c>
      <c r="O18" s="128">
        <v>3114</v>
      </c>
      <c r="P18" s="125">
        <v>1800</v>
      </c>
      <c r="Q18" s="123">
        <v>1888</v>
      </c>
      <c r="R18" s="124">
        <v>743</v>
      </c>
      <c r="S18" s="124">
        <v>1710</v>
      </c>
      <c r="T18" s="125">
        <v>839</v>
      </c>
      <c r="U18" s="129">
        <v>60</v>
      </c>
      <c r="V18" s="127">
        <v>18</v>
      </c>
      <c r="W18" s="128">
        <v>116</v>
      </c>
      <c r="X18" s="125">
        <v>104</v>
      </c>
      <c r="Y18" s="129">
        <v>41347</v>
      </c>
      <c r="Z18" s="130">
        <v>4555</v>
      </c>
      <c r="AA18" s="128">
        <v>40</v>
      </c>
      <c r="AB18" s="126">
        <v>34</v>
      </c>
      <c r="AC18" s="129">
        <v>180</v>
      </c>
      <c r="AD18" s="125">
        <v>194</v>
      </c>
      <c r="AG18" s="14"/>
      <c r="AI18" s="30"/>
      <c r="AJ18" s="42"/>
      <c r="AK18" s="42"/>
      <c r="AL18" s="42"/>
      <c r="AM18" s="42"/>
      <c r="AN18" s="64"/>
      <c r="AO18" s="64"/>
      <c r="AP18" s="64"/>
      <c r="AQ18" s="64"/>
    </row>
    <row r="19" spans="1:43" ht="45" customHeight="1">
      <c r="A19" s="736"/>
      <c r="B19" s="107">
        <v>10</v>
      </c>
      <c r="C19" s="123">
        <v>4000</v>
      </c>
      <c r="D19" s="124">
        <v>4018</v>
      </c>
      <c r="E19" s="124">
        <v>3729</v>
      </c>
      <c r="F19" s="125">
        <v>4107</v>
      </c>
      <c r="G19" s="123">
        <v>165</v>
      </c>
      <c r="H19" s="124">
        <v>69</v>
      </c>
      <c r="I19" s="124">
        <v>222</v>
      </c>
      <c r="J19" s="126">
        <v>156</v>
      </c>
      <c r="K19" s="127">
        <v>4214</v>
      </c>
      <c r="L19" s="124">
        <v>5116</v>
      </c>
      <c r="M19" s="124">
        <v>4049</v>
      </c>
      <c r="N19" s="127">
        <v>5152</v>
      </c>
      <c r="O19" s="128">
        <v>3194</v>
      </c>
      <c r="P19" s="125">
        <v>2061</v>
      </c>
      <c r="Q19" s="123">
        <v>1959</v>
      </c>
      <c r="R19" s="124">
        <v>818</v>
      </c>
      <c r="S19" s="124">
        <v>1785</v>
      </c>
      <c r="T19" s="125">
        <v>951</v>
      </c>
      <c r="U19" s="129">
        <v>62</v>
      </c>
      <c r="V19" s="127">
        <v>20</v>
      </c>
      <c r="W19" s="128">
        <v>120</v>
      </c>
      <c r="X19" s="125">
        <v>108</v>
      </c>
      <c r="Y19" s="129">
        <v>41640</v>
      </c>
      <c r="Z19" s="130">
        <v>4874</v>
      </c>
      <c r="AA19" s="128">
        <v>39</v>
      </c>
      <c r="AB19" s="126">
        <v>35</v>
      </c>
      <c r="AC19" s="129">
        <v>189</v>
      </c>
      <c r="AD19" s="125">
        <v>224</v>
      </c>
      <c r="AG19" s="14"/>
      <c r="AI19" s="30"/>
      <c r="AJ19" s="42"/>
      <c r="AK19" s="42"/>
      <c r="AL19" s="42"/>
      <c r="AM19" s="42"/>
      <c r="AN19" s="64"/>
      <c r="AO19" s="64"/>
      <c r="AP19" s="64"/>
      <c r="AQ19" s="64"/>
    </row>
    <row r="20" spans="1:43" ht="45" customHeight="1">
      <c r="A20" s="736"/>
      <c r="B20" s="107">
        <v>11</v>
      </c>
      <c r="C20" s="123">
        <v>3551</v>
      </c>
      <c r="D20" s="124">
        <v>4066</v>
      </c>
      <c r="E20" s="124">
        <v>3258</v>
      </c>
      <c r="F20" s="125">
        <v>4176</v>
      </c>
      <c r="G20" s="123">
        <v>166</v>
      </c>
      <c r="H20" s="124">
        <v>79</v>
      </c>
      <c r="I20" s="124">
        <v>220</v>
      </c>
      <c r="J20" s="126">
        <v>163</v>
      </c>
      <c r="K20" s="127">
        <v>3861</v>
      </c>
      <c r="L20" s="124">
        <v>5404</v>
      </c>
      <c r="M20" s="124">
        <v>3708</v>
      </c>
      <c r="N20" s="127">
        <v>5452</v>
      </c>
      <c r="O20" s="128">
        <v>3170</v>
      </c>
      <c r="P20" s="125">
        <v>2263</v>
      </c>
      <c r="Q20" s="123">
        <v>2060</v>
      </c>
      <c r="R20" s="124">
        <v>948</v>
      </c>
      <c r="S20" s="124">
        <v>1833</v>
      </c>
      <c r="T20" s="125">
        <v>1048</v>
      </c>
      <c r="U20" s="129">
        <v>61</v>
      </c>
      <c r="V20" s="127">
        <v>23</v>
      </c>
      <c r="W20" s="128">
        <v>120</v>
      </c>
      <c r="X20" s="125">
        <v>108</v>
      </c>
      <c r="Y20" s="129">
        <v>41993</v>
      </c>
      <c r="Z20" s="130">
        <v>5248</v>
      </c>
      <c r="AA20" s="128">
        <v>1</v>
      </c>
      <c r="AB20" s="126">
        <v>35</v>
      </c>
      <c r="AC20" s="129">
        <v>203</v>
      </c>
      <c r="AD20" s="125">
        <v>260</v>
      </c>
      <c r="AG20" s="14"/>
      <c r="AI20" s="30"/>
      <c r="AJ20" s="42"/>
      <c r="AK20" s="42"/>
      <c r="AL20" s="42"/>
      <c r="AM20" s="42"/>
      <c r="AN20" s="64"/>
      <c r="AO20" s="64"/>
      <c r="AP20" s="64"/>
      <c r="AQ20" s="64"/>
    </row>
    <row r="21" spans="1:43" ht="42" customHeight="1" thickBot="1">
      <c r="A21" s="736"/>
      <c r="B21" s="131">
        <v>12</v>
      </c>
      <c r="C21" s="132">
        <v>3013</v>
      </c>
      <c r="D21" s="133">
        <v>4096</v>
      </c>
      <c r="E21" s="133">
        <v>2780</v>
      </c>
      <c r="F21" s="134">
        <v>4263</v>
      </c>
      <c r="G21" s="132">
        <v>177</v>
      </c>
      <c r="H21" s="133">
        <v>100</v>
      </c>
      <c r="I21" s="133">
        <v>225</v>
      </c>
      <c r="J21" s="135">
        <v>185</v>
      </c>
      <c r="K21" s="136">
        <v>3241</v>
      </c>
      <c r="L21" s="133">
        <v>5463</v>
      </c>
      <c r="M21" s="133">
        <v>3077</v>
      </c>
      <c r="N21" s="136">
        <v>5519</v>
      </c>
      <c r="O21" s="137">
        <v>3054</v>
      </c>
      <c r="P21" s="134">
        <v>2383</v>
      </c>
      <c r="Q21" s="132">
        <v>2155</v>
      </c>
      <c r="R21" s="133">
        <v>1091</v>
      </c>
      <c r="S21" s="133">
        <v>1840</v>
      </c>
      <c r="T21" s="134">
        <v>1108</v>
      </c>
      <c r="U21" s="138">
        <v>62</v>
      </c>
      <c r="V21" s="136">
        <v>24</v>
      </c>
      <c r="W21" s="137">
        <v>130</v>
      </c>
      <c r="X21" s="134">
        <v>125</v>
      </c>
      <c r="Y21" s="138">
        <v>42714</v>
      </c>
      <c r="Z21" s="139">
        <v>5980</v>
      </c>
      <c r="AA21" s="137">
        <v>2</v>
      </c>
      <c r="AB21" s="135">
        <v>36</v>
      </c>
      <c r="AC21" s="138">
        <v>184</v>
      </c>
      <c r="AD21" s="134">
        <v>276</v>
      </c>
      <c r="AG21" s="14"/>
      <c r="AI21" s="30"/>
      <c r="AJ21" s="42"/>
      <c r="AK21" s="42"/>
      <c r="AL21" s="42"/>
      <c r="AM21" s="42"/>
      <c r="AN21" s="64"/>
      <c r="AO21" s="64"/>
      <c r="AP21" s="64"/>
      <c r="AQ21" s="64"/>
    </row>
    <row r="22" spans="1:43" ht="33" customHeight="1">
      <c r="A22" s="736"/>
      <c r="B22" s="71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G22" s="14"/>
      <c r="AI22" s="30"/>
      <c r="AJ22" s="42"/>
      <c r="AK22" s="42"/>
      <c r="AL22" s="42"/>
      <c r="AM22" s="42"/>
      <c r="AN22" s="64"/>
      <c r="AO22" s="64"/>
      <c r="AP22" s="64"/>
      <c r="AQ22" s="64"/>
    </row>
    <row r="23" spans="1:43" ht="33" customHeight="1">
      <c r="A23" s="736"/>
      <c r="B23" s="71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G23" s="14"/>
      <c r="AI23" s="30"/>
      <c r="AJ23" s="42"/>
      <c r="AK23" s="42"/>
      <c r="AL23" s="42"/>
      <c r="AM23" s="42"/>
      <c r="AN23" s="64"/>
      <c r="AO23" s="64"/>
      <c r="AP23" s="64"/>
      <c r="AQ23" s="64"/>
    </row>
    <row r="24" spans="1:43" ht="33" customHeight="1">
      <c r="A24" s="736"/>
      <c r="B24" s="71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32"/>
      <c r="AF24" s="32"/>
      <c r="AH24" s="11"/>
      <c r="AI24" s="11"/>
      <c r="AJ24" s="11"/>
      <c r="AK24" s="20"/>
      <c r="AL24" s="20"/>
    </row>
    <row r="25" spans="1:43" ht="33" customHeight="1" thickBot="1">
      <c r="A25" s="736"/>
      <c r="B25" s="71"/>
      <c r="C25" s="69"/>
      <c r="D25" s="69"/>
      <c r="E25" s="72"/>
      <c r="F25" s="70"/>
      <c r="G25" s="70"/>
      <c r="H25" s="70"/>
      <c r="I25" s="70"/>
      <c r="J25" s="69"/>
      <c r="K25" s="69"/>
      <c r="L25" s="69"/>
      <c r="M25" s="69"/>
      <c r="N25" s="69"/>
      <c r="O25" s="69"/>
      <c r="P25" s="69"/>
      <c r="Q25" s="69"/>
      <c r="R25" s="75"/>
      <c r="S25" s="75"/>
      <c r="T25" s="75"/>
      <c r="U25" s="75"/>
      <c r="V25" s="75"/>
      <c r="W25" s="75"/>
      <c r="X25" s="75"/>
      <c r="Y25" s="75"/>
      <c r="Z25" s="69"/>
      <c r="AA25" s="69"/>
      <c r="AB25" s="69"/>
      <c r="AC25" s="69"/>
      <c r="AD25" s="73"/>
      <c r="AE25" s="32"/>
      <c r="AF25" s="32"/>
      <c r="AH25" s="11"/>
      <c r="AI25" s="33"/>
      <c r="AJ25" s="33"/>
    </row>
    <row r="26" spans="1:43" ht="86.25" customHeight="1" thickBot="1">
      <c r="A26" s="736"/>
      <c r="B26" s="727" t="s">
        <v>67</v>
      </c>
      <c r="C26" s="721" t="s">
        <v>170</v>
      </c>
      <c r="D26" s="722"/>
      <c r="E26" s="721" t="s">
        <v>147</v>
      </c>
      <c r="F26" s="722"/>
      <c r="G26" s="737" t="s">
        <v>209</v>
      </c>
      <c r="H26" s="738"/>
      <c r="I26" s="738"/>
      <c r="J26" s="739"/>
      <c r="K26" s="721" t="s">
        <v>171</v>
      </c>
      <c r="L26" s="722"/>
      <c r="M26" s="721" t="s">
        <v>172</v>
      </c>
      <c r="N26" s="722"/>
      <c r="O26" s="725" t="s">
        <v>210</v>
      </c>
      <c r="P26" s="725"/>
      <c r="Q26" s="725"/>
      <c r="R26" s="722"/>
      <c r="S26" s="74"/>
      <c r="T26" s="75"/>
      <c r="U26" s="75"/>
      <c r="V26" s="75"/>
      <c r="W26" s="75"/>
      <c r="X26" s="75"/>
      <c r="Y26" s="75"/>
      <c r="Z26" s="69"/>
      <c r="AA26" s="69"/>
      <c r="AB26" s="69"/>
      <c r="AC26" s="69"/>
      <c r="AD26" s="73"/>
      <c r="AE26" s="32"/>
      <c r="AF26" s="32"/>
      <c r="AH26" s="11"/>
    </row>
    <row r="27" spans="1:43" ht="86.25" customHeight="1">
      <c r="A27" s="736"/>
      <c r="B27" s="728"/>
      <c r="C27" s="723"/>
      <c r="D27" s="724"/>
      <c r="E27" s="723"/>
      <c r="F27" s="724"/>
      <c r="G27" s="741" t="s">
        <v>90</v>
      </c>
      <c r="H27" s="742"/>
      <c r="I27" s="743" t="s">
        <v>164</v>
      </c>
      <c r="J27" s="743"/>
      <c r="K27" s="723"/>
      <c r="L27" s="724"/>
      <c r="M27" s="723"/>
      <c r="N27" s="724"/>
      <c r="O27" s="726"/>
      <c r="P27" s="726"/>
      <c r="Q27" s="726"/>
      <c r="R27" s="724"/>
      <c r="S27" s="81"/>
      <c r="T27" s="81"/>
      <c r="U27" s="74"/>
      <c r="V27" s="74"/>
      <c r="W27" s="74"/>
      <c r="X27" s="74"/>
      <c r="Y27" s="76"/>
      <c r="Z27" s="69"/>
      <c r="AA27" s="69"/>
      <c r="AB27" s="69"/>
      <c r="AC27" s="69"/>
      <c r="AD27" s="73"/>
      <c r="AE27" s="32"/>
      <c r="AF27" s="24"/>
      <c r="AG27" s="180"/>
      <c r="AH27" s="180"/>
      <c r="AI27" s="180"/>
      <c r="AJ27" s="180"/>
      <c r="AK27" s="180"/>
    </row>
    <row r="28" spans="1:43" ht="45" customHeight="1" thickBot="1">
      <c r="A28" s="736"/>
      <c r="B28" s="728"/>
      <c r="C28" s="731" t="s">
        <v>70</v>
      </c>
      <c r="D28" s="732"/>
      <c r="E28" s="731" t="s">
        <v>70</v>
      </c>
      <c r="F28" s="732"/>
      <c r="G28" s="731" t="s">
        <v>70</v>
      </c>
      <c r="H28" s="732"/>
      <c r="I28" s="733" t="s">
        <v>70</v>
      </c>
      <c r="J28" s="733"/>
      <c r="K28" s="731" t="s">
        <v>80</v>
      </c>
      <c r="L28" s="732"/>
      <c r="M28" s="744" t="s">
        <v>80</v>
      </c>
      <c r="N28" s="745"/>
      <c r="O28" s="733" t="s">
        <v>69</v>
      </c>
      <c r="P28" s="734"/>
      <c r="Q28" s="735" t="s">
        <v>70</v>
      </c>
      <c r="R28" s="732"/>
      <c r="S28" s="81"/>
      <c r="T28" s="81"/>
      <c r="U28" s="74"/>
      <c r="V28" s="74"/>
      <c r="W28" s="74"/>
      <c r="X28" s="74"/>
      <c r="Y28" s="76"/>
      <c r="Z28" s="69"/>
      <c r="AA28" s="69"/>
      <c r="AB28" s="69"/>
      <c r="AC28" s="69"/>
      <c r="AD28" s="73"/>
      <c r="AE28" s="32"/>
      <c r="AF28" s="32"/>
      <c r="AG28" s="180"/>
      <c r="AH28" s="181"/>
      <c r="AI28" s="182"/>
      <c r="AJ28" s="182"/>
      <c r="AK28" s="182"/>
    </row>
    <row r="29" spans="1:43" ht="45" customHeight="1">
      <c r="A29" s="736"/>
      <c r="B29" s="728"/>
      <c r="C29" s="85" t="s">
        <v>74</v>
      </c>
      <c r="D29" s="88" t="s">
        <v>75</v>
      </c>
      <c r="E29" s="85" t="s">
        <v>74</v>
      </c>
      <c r="F29" s="88" t="s">
        <v>75</v>
      </c>
      <c r="G29" s="85" t="s">
        <v>74</v>
      </c>
      <c r="H29" s="88" t="s">
        <v>75</v>
      </c>
      <c r="I29" s="140" t="s">
        <v>74</v>
      </c>
      <c r="J29" s="95" t="s">
        <v>75</v>
      </c>
      <c r="K29" s="91" t="s">
        <v>74</v>
      </c>
      <c r="L29" s="88" t="s">
        <v>75</v>
      </c>
      <c r="M29" s="541" t="s">
        <v>74</v>
      </c>
      <c r="N29" s="542" t="s">
        <v>75</v>
      </c>
      <c r="O29" s="140" t="s">
        <v>74</v>
      </c>
      <c r="P29" s="86" t="s">
        <v>75</v>
      </c>
      <c r="Q29" s="86" t="s">
        <v>74</v>
      </c>
      <c r="R29" s="88" t="s">
        <v>75</v>
      </c>
      <c r="S29" s="81"/>
      <c r="T29" s="81"/>
      <c r="U29" s="74"/>
      <c r="V29" s="74"/>
      <c r="W29" s="74"/>
      <c r="X29" s="74"/>
      <c r="Y29" s="76"/>
      <c r="Z29" s="69"/>
      <c r="AA29" s="69"/>
      <c r="AB29" s="69"/>
      <c r="AC29" s="69"/>
      <c r="AD29" s="73"/>
      <c r="AE29" s="32"/>
      <c r="AG29" s="180"/>
      <c r="AH29" s="183"/>
      <c r="AI29" s="183"/>
      <c r="AJ29" s="184"/>
      <c r="AK29" s="182"/>
    </row>
    <row r="30" spans="1:43" ht="45" customHeight="1">
      <c r="A30" s="736"/>
      <c r="B30" s="728"/>
      <c r="C30" s="85" t="s">
        <v>76</v>
      </c>
      <c r="D30" s="88" t="s">
        <v>77</v>
      </c>
      <c r="E30" s="85" t="s">
        <v>76</v>
      </c>
      <c r="F30" s="88" t="s">
        <v>77</v>
      </c>
      <c r="G30" s="85" t="s">
        <v>76</v>
      </c>
      <c r="H30" s="88" t="s">
        <v>77</v>
      </c>
      <c r="I30" s="140" t="s">
        <v>76</v>
      </c>
      <c r="J30" s="95" t="s">
        <v>77</v>
      </c>
      <c r="K30" s="91" t="s">
        <v>76</v>
      </c>
      <c r="L30" s="88" t="s">
        <v>77</v>
      </c>
      <c r="M30" s="543" t="s">
        <v>76</v>
      </c>
      <c r="N30" s="542" t="s">
        <v>77</v>
      </c>
      <c r="O30" s="140" t="s">
        <v>76</v>
      </c>
      <c r="P30" s="86" t="s">
        <v>77</v>
      </c>
      <c r="Q30" s="86" t="s">
        <v>76</v>
      </c>
      <c r="R30" s="88" t="s">
        <v>77</v>
      </c>
      <c r="S30" s="81"/>
      <c r="T30" s="81"/>
      <c r="U30" s="77"/>
      <c r="V30" s="77"/>
      <c r="W30" s="77"/>
      <c r="X30" s="77"/>
      <c r="Y30" s="77"/>
      <c r="Z30" s="69"/>
      <c r="AA30" s="69"/>
      <c r="AB30" s="69"/>
      <c r="AC30" s="69"/>
      <c r="AD30" s="73"/>
      <c r="AE30" s="32"/>
      <c r="AF30" s="32"/>
      <c r="AG30" s="180"/>
      <c r="AH30" s="183"/>
      <c r="AI30" s="183"/>
      <c r="AJ30" s="184"/>
      <c r="AK30" s="182"/>
    </row>
    <row r="31" spans="1:43" ht="45" customHeight="1" thickBot="1">
      <c r="A31" s="736"/>
      <c r="B31" s="729"/>
      <c r="C31" s="96" t="s">
        <v>78</v>
      </c>
      <c r="D31" s="99" t="s">
        <v>79</v>
      </c>
      <c r="E31" s="96" t="s">
        <v>78</v>
      </c>
      <c r="F31" s="99" t="s">
        <v>79</v>
      </c>
      <c r="G31" s="96" t="s">
        <v>78</v>
      </c>
      <c r="H31" s="99" t="s">
        <v>79</v>
      </c>
      <c r="I31" s="141" t="s">
        <v>78</v>
      </c>
      <c r="J31" s="106" t="s">
        <v>79</v>
      </c>
      <c r="K31" s="102" t="s">
        <v>78</v>
      </c>
      <c r="L31" s="99" t="s">
        <v>79</v>
      </c>
      <c r="M31" s="543" t="s">
        <v>78</v>
      </c>
      <c r="N31" s="542" t="s">
        <v>79</v>
      </c>
      <c r="O31" s="141" t="s">
        <v>78</v>
      </c>
      <c r="P31" s="97" t="s">
        <v>79</v>
      </c>
      <c r="Q31" s="97" t="s">
        <v>78</v>
      </c>
      <c r="R31" s="99" t="s">
        <v>79</v>
      </c>
      <c r="S31" s="81"/>
      <c r="T31" s="81"/>
      <c r="U31" s="77"/>
      <c r="V31" s="77"/>
      <c r="W31" s="77"/>
      <c r="X31" s="77"/>
      <c r="Y31" s="77"/>
      <c r="Z31" s="69"/>
      <c r="AA31" s="69"/>
      <c r="AB31" s="69"/>
      <c r="AC31" s="69"/>
      <c r="AD31" s="73"/>
      <c r="AE31" s="32"/>
      <c r="AF31" s="32"/>
      <c r="AG31" s="180"/>
      <c r="AH31" s="183"/>
      <c r="AI31" s="185"/>
      <c r="AJ31" s="184"/>
      <c r="AK31" s="182"/>
    </row>
    <row r="32" spans="1:43" ht="45" customHeight="1" thickTop="1">
      <c r="A32" s="736"/>
      <c r="B32" s="107">
        <v>1</v>
      </c>
      <c r="C32" s="122">
        <v>8873</v>
      </c>
      <c r="D32" s="117">
        <v>350</v>
      </c>
      <c r="E32" s="122">
        <v>8204</v>
      </c>
      <c r="F32" s="117">
        <v>978</v>
      </c>
      <c r="G32" s="128">
        <v>3426</v>
      </c>
      <c r="H32" s="125">
        <v>512</v>
      </c>
      <c r="I32" s="129">
        <v>1387</v>
      </c>
      <c r="J32" s="127">
        <v>364</v>
      </c>
      <c r="K32" s="122">
        <v>1821</v>
      </c>
      <c r="L32" s="121">
        <v>1047</v>
      </c>
      <c r="M32" s="546">
        <v>6804</v>
      </c>
      <c r="N32" s="547">
        <v>3759</v>
      </c>
      <c r="O32" s="544" t="s">
        <v>119</v>
      </c>
      <c r="P32" s="352" t="s">
        <v>119</v>
      </c>
      <c r="Q32" s="353" t="s">
        <v>119</v>
      </c>
      <c r="R32" s="125" t="s">
        <v>119</v>
      </c>
      <c r="S32" s="81"/>
      <c r="T32" s="81"/>
      <c r="U32" s="77"/>
      <c r="V32" s="77"/>
      <c r="W32" s="77"/>
      <c r="X32" s="77"/>
      <c r="Y32" s="77"/>
      <c r="Z32" s="69"/>
      <c r="AA32" s="69"/>
      <c r="AB32" s="69"/>
      <c r="AC32" s="69"/>
      <c r="AD32" s="73"/>
      <c r="AE32" s="32"/>
      <c r="AF32" s="32"/>
      <c r="AG32" s="180"/>
      <c r="AH32" s="183"/>
      <c r="AI32" s="182"/>
      <c r="AJ32" s="184"/>
      <c r="AK32" s="182"/>
    </row>
    <row r="33" spans="1:40" ht="45" customHeight="1">
      <c r="A33" s="736"/>
      <c r="B33" s="107">
        <v>2</v>
      </c>
      <c r="C33" s="122">
        <v>8004</v>
      </c>
      <c r="D33" s="117">
        <v>632</v>
      </c>
      <c r="E33" s="122">
        <v>7547</v>
      </c>
      <c r="F33" s="117">
        <v>1238</v>
      </c>
      <c r="G33" s="128">
        <v>4122</v>
      </c>
      <c r="H33" s="125">
        <v>1296</v>
      </c>
      <c r="I33" s="129">
        <v>2012</v>
      </c>
      <c r="J33" s="127">
        <v>1014</v>
      </c>
      <c r="K33" s="122">
        <v>2894</v>
      </c>
      <c r="L33" s="121">
        <v>3433</v>
      </c>
      <c r="M33" s="128">
        <v>7671</v>
      </c>
      <c r="N33" s="126">
        <v>5686</v>
      </c>
      <c r="O33" s="545" t="s">
        <v>119</v>
      </c>
      <c r="P33" s="354" t="s">
        <v>119</v>
      </c>
      <c r="Q33" s="124" t="s">
        <v>119</v>
      </c>
      <c r="R33" s="125" t="s">
        <v>119</v>
      </c>
      <c r="S33" s="81"/>
      <c r="T33" s="81"/>
      <c r="U33" s="77"/>
      <c r="V33" s="77"/>
      <c r="W33" s="77"/>
      <c r="X33" s="77"/>
      <c r="Y33" s="77"/>
      <c r="Z33" s="69"/>
      <c r="AA33" s="69"/>
      <c r="AB33" s="69"/>
      <c r="AC33" s="69"/>
      <c r="AD33" s="73"/>
      <c r="AE33" s="32"/>
      <c r="AF33" s="32"/>
      <c r="AG33" s="180"/>
      <c r="AH33" s="183"/>
      <c r="AI33" s="185"/>
      <c r="AJ33" s="184"/>
      <c r="AK33" s="182"/>
    </row>
    <row r="34" spans="1:40" ht="45" customHeight="1">
      <c r="A34" s="736"/>
      <c r="B34" s="107">
        <v>3</v>
      </c>
      <c r="C34" s="122">
        <v>7186</v>
      </c>
      <c r="D34" s="117">
        <v>2200</v>
      </c>
      <c r="E34" s="122">
        <v>7767</v>
      </c>
      <c r="F34" s="117">
        <v>2568</v>
      </c>
      <c r="G34" s="128">
        <v>4715</v>
      </c>
      <c r="H34" s="125">
        <v>2077</v>
      </c>
      <c r="I34" s="129">
        <v>2614</v>
      </c>
      <c r="J34" s="127">
        <v>1639</v>
      </c>
      <c r="K34" s="122">
        <v>3766</v>
      </c>
      <c r="L34" s="121">
        <v>6481</v>
      </c>
      <c r="M34" s="128">
        <v>8272</v>
      </c>
      <c r="N34" s="126">
        <v>7692</v>
      </c>
      <c r="O34" s="129">
        <v>44</v>
      </c>
      <c r="P34" s="124">
        <v>44</v>
      </c>
      <c r="Q34" s="124">
        <v>8</v>
      </c>
      <c r="R34" s="125">
        <v>8</v>
      </c>
      <c r="S34" s="81"/>
      <c r="T34" s="81"/>
      <c r="U34" s="77"/>
      <c r="V34" s="77"/>
      <c r="W34" s="77"/>
      <c r="X34" s="77"/>
      <c r="Y34" s="77"/>
      <c r="Z34" s="69"/>
      <c r="AA34" s="69"/>
      <c r="AB34" s="69"/>
      <c r="AC34" s="69"/>
      <c r="AD34" s="73"/>
      <c r="AE34" s="32"/>
      <c r="AF34" s="32"/>
      <c r="AG34" s="180"/>
      <c r="AH34" s="183"/>
      <c r="AI34" s="182"/>
      <c r="AJ34" s="186"/>
      <c r="AK34" s="182"/>
    </row>
    <row r="35" spans="1:40" ht="45" customHeight="1">
      <c r="A35" s="736"/>
      <c r="B35" s="107">
        <v>4</v>
      </c>
      <c r="C35" s="128">
        <v>11631</v>
      </c>
      <c r="D35" s="125">
        <v>8328</v>
      </c>
      <c r="E35" s="128">
        <v>8819</v>
      </c>
      <c r="F35" s="125">
        <v>5028</v>
      </c>
      <c r="G35" s="128">
        <v>5364</v>
      </c>
      <c r="H35" s="125">
        <v>2899</v>
      </c>
      <c r="I35" s="129">
        <v>3072</v>
      </c>
      <c r="J35" s="127">
        <v>2127</v>
      </c>
      <c r="K35" s="128">
        <v>3556</v>
      </c>
      <c r="L35" s="127">
        <v>8824</v>
      </c>
      <c r="M35" s="128">
        <v>8580</v>
      </c>
      <c r="N35" s="126">
        <v>9541</v>
      </c>
      <c r="O35" s="129">
        <v>167</v>
      </c>
      <c r="P35" s="124">
        <v>167</v>
      </c>
      <c r="Q35" s="124">
        <v>69</v>
      </c>
      <c r="R35" s="125">
        <v>71</v>
      </c>
      <c r="S35" s="81"/>
      <c r="T35" s="81"/>
      <c r="U35" s="77"/>
      <c r="V35" s="77"/>
      <c r="W35" s="77"/>
      <c r="X35" s="77"/>
      <c r="Y35" s="77"/>
      <c r="Z35" s="69"/>
      <c r="AA35" s="69"/>
      <c r="AB35" s="69"/>
      <c r="AC35" s="69"/>
      <c r="AD35" s="73"/>
      <c r="AE35" s="32"/>
      <c r="AF35" s="32"/>
      <c r="AG35" s="180"/>
      <c r="AH35" s="187"/>
      <c r="AI35" s="185"/>
      <c r="AJ35" s="184"/>
      <c r="AK35" s="182"/>
    </row>
    <row r="36" spans="1:40" ht="45" customHeight="1">
      <c r="A36" s="736"/>
      <c r="B36" s="107">
        <v>5</v>
      </c>
      <c r="C36" s="128">
        <v>14313</v>
      </c>
      <c r="D36" s="125">
        <v>12368</v>
      </c>
      <c r="E36" s="128">
        <v>10139</v>
      </c>
      <c r="F36" s="125">
        <v>7764</v>
      </c>
      <c r="G36" s="128">
        <v>5979</v>
      </c>
      <c r="H36" s="125">
        <v>3595</v>
      </c>
      <c r="I36" s="129">
        <v>3424</v>
      </c>
      <c r="J36" s="127">
        <v>2528</v>
      </c>
      <c r="K36" s="128">
        <v>3298</v>
      </c>
      <c r="L36" s="127">
        <v>10878</v>
      </c>
      <c r="M36" s="128">
        <v>8613</v>
      </c>
      <c r="N36" s="126">
        <v>11075</v>
      </c>
      <c r="O36" s="129">
        <v>312</v>
      </c>
      <c r="P36" s="124">
        <v>314</v>
      </c>
      <c r="Q36" s="124">
        <v>219</v>
      </c>
      <c r="R36" s="125">
        <v>224</v>
      </c>
      <c r="S36" s="81"/>
      <c r="T36" s="81"/>
      <c r="U36" s="77"/>
      <c r="V36" s="77"/>
      <c r="W36" s="77"/>
      <c r="X36" s="77"/>
      <c r="Y36" s="77"/>
      <c r="Z36" s="69"/>
      <c r="AA36" s="69"/>
      <c r="AB36" s="69"/>
      <c r="AC36" s="69"/>
      <c r="AD36" s="73"/>
      <c r="AE36" s="32"/>
      <c r="AF36" s="32"/>
      <c r="AG36" s="180"/>
      <c r="AH36" s="187"/>
      <c r="AI36" s="182"/>
      <c r="AJ36" s="186"/>
      <c r="AK36" s="188"/>
      <c r="AL36" s="35"/>
      <c r="AM36" s="35"/>
      <c r="AN36" s="35"/>
    </row>
    <row r="37" spans="1:40" ht="45" customHeight="1">
      <c r="A37" s="736"/>
      <c r="B37" s="107">
        <v>6</v>
      </c>
      <c r="C37" s="128">
        <v>15093</v>
      </c>
      <c r="D37" s="125">
        <v>14036</v>
      </c>
      <c r="E37" s="128">
        <v>10798</v>
      </c>
      <c r="F37" s="125">
        <v>9836</v>
      </c>
      <c r="G37" s="128">
        <v>6556</v>
      </c>
      <c r="H37" s="125">
        <v>4291</v>
      </c>
      <c r="I37" s="129">
        <v>3738</v>
      </c>
      <c r="J37" s="127">
        <v>2901</v>
      </c>
      <c r="K37" s="128">
        <v>2552</v>
      </c>
      <c r="L37" s="127">
        <v>12521</v>
      </c>
      <c r="M37" s="128">
        <v>8278</v>
      </c>
      <c r="N37" s="126">
        <v>12460</v>
      </c>
      <c r="O37" s="129">
        <v>609</v>
      </c>
      <c r="P37" s="124">
        <v>617</v>
      </c>
      <c r="Q37" s="124">
        <v>418</v>
      </c>
      <c r="R37" s="125">
        <v>452</v>
      </c>
      <c r="S37" s="81"/>
      <c r="T37" s="81"/>
      <c r="U37" s="77"/>
      <c r="V37" s="77"/>
      <c r="W37" s="77"/>
      <c r="X37" s="77"/>
      <c r="Y37" s="77"/>
      <c r="Z37" s="69"/>
      <c r="AA37" s="69"/>
      <c r="AB37" s="69"/>
      <c r="AC37" s="69"/>
      <c r="AD37" s="73"/>
      <c r="AE37" s="32"/>
      <c r="AF37" s="32"/>
      <c r="AG37" s="180"/>
      <c r="AH37" s="183"/>
      <c r="AI37" s="185"/>
      <c r="AJ37" s="184"/>
      <c r="AK37" s="33"/>
      <c r="AL37" s="35"/>
      <c r="AM37" s="35"/>
      <c r="AN37" s="35"/>
    </row>
    <row r="38" spans="1:40" ht="45" customHeight="1">
      <c r="A38" s="736"/>
      <c r="B38" s="107">
        <v>7</v>
      </c>
      <c r="C38" s="128">
        <v>15829</v>
      </c>
      <c r="D38" s="125">
        <v>15319</v>
      </c>
      <c r="E38" s="128">
        <v>12269</v>
      </c>
      <c r="F38" s="125">
        <v>11960</v>
      </c>
      <c r="G38" s="128">
        <v>7083</v>
      </c>
      <c r="H38" s="125">
        <v>4931</v>
      </c>
      <c r="I38" s="129">
        <v>3994</v>
      </c>
      <c r="J38" s="127">
        <v>3212</v>
      </c>
      <c r="K38" s="128">
        <v>1982</v>
      </c>
      <c r="L38" s="127">
        <v>13642</v>
      </c>
      <c r="M38" s="128">
        <v>8128</v>
      </c>
      <c r="N38" s="126">
        <v>13575</v>
      </c>
      <c r="O38" s="129">
        <v>851</v>
      </c>
      <c r="P38" s="124">
        <v>954</v>
      </c>
      <c r="Q38" s="124">
        <v>524</v>
      </c>
      <c r="R38" s="125">
        <v>733</v>
      </c>
      <c r="S38" s="81"/>
      <c r="T38" s="81"/>
      <c r="U38" s="77"/>
      <c r="V38" s="77"/>
      <c r="W38" s="77"/>
      <c r="X38" s="77"/>
      <c r="Y38" s="77"/>
      <c r="Z38" s="69"/>
      <c r="AA38" s="69"/>
      <c r="AB38" s="69"/>
      <c r="AC38" s="69"/>
      <c r="AD38" s="73"/>
      <c r="AE38" s="32"/>
      <c r="AF38" s="32"/>
      <c r="AG38" s="180"/>
      <c r="AH38" s="183"/>
      <c r="AI38" s="185"/>
      <c r="AJ38" s="184"/>
      <c r="AK38" s="33"/>
      <c r="AL38" s="35"/>
      <c r="AM38" s="35"/>
      <c r="AN38" s="35"/>
    </row>
    <row r="39" spans="1:40" ht="45" customHeight="1">
      <c r="A39" s="736"/>
      <c r="B39" s="107">
        <v>8</v>
      </c>
      <c r="C39" s="128">
        <v>16181</v>
      </c>
      <c r="D39" s="125">
        <v>16053</v>
      </c>
      <c r="E39" s="128">
        <v>12975</v>
      </c>
      <c r="F39" s="125">
        <v>14010</v>
      </c>
      <c r="G39" s="128">
        <v>7725</v>
      </c>
      <c r="H39" s="125">
        <v>5675</v>
      </c>
      <c r="I39" s="129">
        <v>4381</v>
      </c>
      <c r="J39" s="127">
        <v>3645</v>
      </c>
      <c r="K39" s="128">
        <v>2201</v>
      </c>
      <c r="L39" s="127">
        <v>15412</v>
      </c>
      <c r="M39" s="128">
        <v>8025</v>
      </c>
      <c r="N39" s="126">
        <v>14572</v>
      </c>
      <c r="O39" s="129">
        <v>872</v>
      </c>
      <c r="P39" s="124">
        <v>1109</v>
      </c>
      <c r="Q39" s="124">
        <v>532</v>
      </c>
      <c r="R39" s="125">
        <v>957</v>
      </c>
      <c r="S39" s="81"/>
      <c r="T39" s="81"/>
      <c r="U39" s="77"/>
      <c r="V39" s="77"/>
      <c r="W39" s="77"/>
      <c r="X39" s="77"/>
      <c r="Y39" s="77"/>
      <c r="Z39" s="69"/>
      <c r="AA39" s="69"/>
      <c r="AB39" s="69"/>
      <c r="AC39" s="69"/>
      <c r="AD39" s="73"/>
      <c r="AE39" s="32"/>
      <c r="AF39" s="32"/>
      <c r="AG39" s="180"/>
      <c r="AH39" s="183"/>
      <c r="AI39" s="185"/>
      <c r="AJ39" s="184"/>
      <c r="AK39" s="33"/>
      <c r="AL39" s="35"/>
      <c r="AM39" s="35"/>
      <c r="AN39" s="35"/>
    </row>
    <row r="40" spans="1:40" ht="45" customHeight="1">
      <c r="A40" s="736"/>
      <c r="B40" s="107">
        <v>9</v>
      </c>
      <c r="C40" s="128">
        <v>16265</v>
      </c>
      <c r="D40" s="125">
        <v>16870</v>
      </c>
      <c r="E40" s="128">
        <v>13653</v>
      </c>
      <c r="F40" s="125">
        <v>16271</v>
      </c>
      <c r="G40" s="128">
        <v>8539</v>
      </c>
      <c r="H40" s="125">
        <v>6613</v>
      </c>
      <c r="I40" s="129">
        <v>4857</v>
      </c>
      <c r="J40" s="127">
        <v>4196</v>
      </c>
      <c r="K40" s="128">
        <v>3936</v>
      </c>
      <c r="L40" s="127">
        <v>18616</v>
      </c>
      <c r="M40" s="128">
        <v>8740</v>
      </c>
      <c r="N40" s="126">
        <v>16449</v>
      </c>
      <c r="O40" s="129">
        <v>810</v>
      </c>
      <c r="P40" s="124">
        <v>1250</v>
      </c>
      <c r="Q40" s="124">
        <v>442</v>
      </c>
      <c r="R40" s="125">
        <v>1140</v>
      </c>
      <c r="S40" s="81"/>
      <c r="T40" s="81"/>
      <c r="U40" s="77"/>
      <c r="V40" s="77"/>
      <c r="W40" s="77"/>
      <c r="X40" s="77"/>
      <c r="Y40" s="77"/>
      <c r="Z40" s="69"/>
      <c r="AA40" s="69"/>
      <c r="AB40" s="69"/>
      <c r="AC40" s="69"/>
      <c r="AD40" s="73"/>
      <c r="AE40" s="32"/>
      <c r="AF40" s="32"/>
      <c r="AG40" s="180"/>
      <c r="AH40" s="183"/>
      <c r="AI40" s="185"/>
      <c r="AJ40" s="184"/>
      <c r="AK40" s="33"/>
      <c r="AL40" s="35"/>
      <c r="AM40" s="35"/>
      <c r="AN40" s="35"/>
    </row>
    <row r="41" spans="1:40" ht="45" customHeight="1">
      <c r="A41" s="736"/>
      <c r="B41" s="107">
        <v>10</v>
      </c>
      <c r="C41" s="128">
        <v>15205</v>
      </c>
      <c r="D41" s="125">
        <v>17543</v>
      </c>
      <c r="E41" s="128">
        <v>14243</v>
      </c>
      <c r="F41" s="125">
        <v>18943</v>
      </c>
      <c r="G41" s="128">
        <v>9709</v>
      </c>
      <c r="H41" s="125">
        <v>7950</v>
      </c>
      <c r="I41" s="129">
        <v>5361</v>
      </c>
      <c r="J41" s="127">
        <v>4826</v>
      </c>
      <c r="K41" s="128">
        <v>4771</v>
      </c>
      <c r="L41" s="127">
        <v>22020</v>
      </c>
      <c r="M41" s="128">
        <v>9323</v>
      </c>
      <c r="N41" s="126">
        <v>18164</v>
      </c>
      <c r="O41" s="129">
        <v>775</v>
      </c>
      <c r="P41" s="124">
        <v>1364</v>
      </c>
      <c r="Q41" s="124">
        <v>369</v>
      </c>
      <c r="R41" s="125">
        <v>1367</v>
      </c>
      <c r="S41" s="81"/>
      <c r="T41" s="81"/>
      <c r="U41" s="77"/>
      <c r="V41" s="77"/>
      <c r="W41" s="77"/>
      <c r="X41" s="77"/>
      <c r="Y41" s="77"/>
      <c r="Z41" s="69"/>
      <c r="AA41" s="69"/>
      <c r="AB41" s="69"/>
      <c r="AC41" s="69"/>
      <c r="AD41" s="73"/>
      <c r="AE41" s="32"/>
      <c r="AF41" s="32"/>
      <c r="AG41" s="180"/>
      <c r="AH41" s="183"/>
      <c r="AI41" s="185"/>
      <c r="AJ41" s="184"/>
      <c r="AK41" s="33"/>
      <c r="AL41" s="35"/>
      <c r="AM41" s="35"/>
      <c r="AN41" s="35"/>
    </row>
    <row r="42" spans="1:40" ht="45" customHeight="1">
      <c r="A42" s="736"/>
      <c r="B42" s="107">
        <v>11</v>
      </c>
      <c r="C42" s="128">
        <v>13092</v>
      </c>
      <c r="D42" s="125">
        <v>18202</v>
      </c>
      <c r="E42" s="128">
        <v>15612</v>
      </c>
      <c r="F42" s="125">
        <v>22228</v>
      </c>
      <c r="G42" s="128">
        <v>10502</v>
      </c>
      <c r="H42" s="125">
        <v>8944</v>
      </c>
      <c r="I42" s="129">
        <v>5854</v>
      </c>
      <c r="J42" s="127">
        <v>5451</v>
      </c>
      <c r="K42" s="128">
        <v>4106</v>
      </c>
      <c r="L42" s="127">
        <v>24485</v>
      </c>
      <c r="M42" s="128">
        <v>9537</v>
      </c>
      <c r="N42" s="126">
        <v>19690</v>
      </c>
      <c r="O42" s="129">
        <v>748</v>
      </c>
      <c r="P42" s="124">
        <v>1464</v>
      </c>
      <c r="Q42" s="124">
        <v>360</v>
      </c>
      <c r="R42" s="125">
        <v>1507</v>
      </c>
      <c r="S42" s="81"/>
      <c r="T42" s="81"/>
      <c r="U42" s="77"/>
      <c r="V42" s="77"/>
      <c r="W42" s="77"/>
      <c r="X42" s="77"/>
      <c r="Y42" s="77"/>
      <c r="Z42" s="69"/>
      <c r="AA42" s="69"/>
      <c r="AB42" s="69"/>
      <c r="AC42" s="69"/>
      <c r="AD42" s="73"/>
      <c r="AE42" s="32"/>
      <c r="AF42" s="32"/>
      <c r="AG42" s="180"/>
      <c r="AH42" s="183"/>
      <c r="AI42" s="185"/>
      <c r="AJ42" s="184"/>
      <c r="AK42" s="33"/>
      <c r="AL42" s="35"/>
      <c r="AM42" s="35"/>
      <c r="AN42" s="35"/>
    </row>
    <row r="43" spans="1:40" ht="45" customHeight="1" thickBot="1">
      <c r="A43" s="736"/>
      <c r="B43" s="131">
        <v>12</v>
      </c>
      <c r="C43" s="137">
        <v>11384</v>
      </c>
      <c r="D43" s="134">
        <v>18704</v>
      </c>
      <c r="E43" s="137">
        <v>16473</v>
      </c>
      <c r="F43" s="134">
        <v>24994</v>
      </c>
      <c r="G43" s="137">
        <v>11061</v>
      </c>
      <c r="H43" s="134">
        <v>9738</v>
      </c>
      <c r="I43" s="138">
        <v>6230</v>
      </c>
      <c r="J43" s="136">
        <v>5944</v>
      </c>
      <c r="K43" s="137">
        <v>2599</v>
      </c>
      <c r="L43" s="136">
        <v>25849</v>
      </c>
      <c r="M43" s="137">
        <v>8796</v>
      </c>
      <c r="N43" s="135">
        <v>20605</v>
      </c>
      <c r="O43" s="138">
        <v>573</v>
      </c>
      <c r="P43" s="133">
        <v>1504</v>
      </c>
      <c r="Q43" s="133">
        <v>250</v>
      </c>
      <c r="R43" s="134">
        <v>1570</v>
      </c>
      <c r="S43" s="81"/>
      <c r="T43" s="81"/>
      <c r="U43" s="77"/>
      <c r="V43" s="77"/>
      <c r="W43" s="77"/>
      <c r="X43" s="77"/>
      <c r="Y43" s="77"/>
      <c r="Z43" s="69"/>
      <c r="AA43" s="69"/>
      <c r="AB43" s="69"/>
      <c r="AC43" s="69"/>
      <c r="AD43" s="73"/>
      <c r="AE43" s="32"/>
      <c r="AF43" s="32"/>
      <c r="AG43" s="180"/>
      <c r="AH43" s="183"/>
      <c r="AI43" s="185"/>
      <c r="AJ43" s="184"/>
      <c r="AK43" s="33"/>
      <c r="AL43" s="35"/>
      <c r="AM43" s="35"/>
      <c r="AN43" s="35"/>
    </row>
    <row r="44" spans="1:40" ht="36.75" customHeight="1">
      <c r="A44" s="736"/>
      <c r="B44" s="249" t="s">
        <v>246</v>
      </c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70"/>
      <c r="Q44" s="70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73"/>
      <c r="AE44" s="32"/>
      <c r="AF44" s="32"/>
      <c r="AG44" s="37"/>
      <c r="AH44" s="31"/>
      <c r="AI44" s="11"/>
      <c r="AJ44" s="11"/>
      <c r="AK44" s="31"/>
      <c r="AL44" s="31"/>
      <c r="AM44" s="31"/>
      <c r="AN44" s="31"/>
    </row>
    <row r="45" spans="1:40" ht="36.75" customHeight="1">
      <c r="A45" s="736"/>
      <c r="B45" s="250" t="s">
        <v>247</v>
      </c>
      <c r="C45" s="69"/>
      <c r="D45" s="69"/>
      <c r="E45" s="69"/>
      <c r="F45" s="69"/>
      <c r="G45" s="69"/>
      <c r="H45" s="69"/>
      <c r="I45" s="70"/>
      <c r="J45" s="78"/>
      <c r="K45" s="79"/>
      <c r="L45" s="79"/>
      <c r="M45" s="70"/>
      <c r="N45" s="69"/>
      <c r="O45" s="82"/>
      <c r="P45" s="80"/>
      <c r="Q45" s="70"/>
      <c r="R45" s="70"/>
      <c r="S45" s="70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73"/>
      <c r="AE45" s="32"/>
      <c r="AF45" s="32"/>
      <c r="AH45" s="31"/>
      <c r="AI45" s="11"/>
      <c r="AJ45" s="11"/>
      <c r="AK45" s="31"/>
      <c r="AL45" s="31"/>
      <c r="AM45" s="31"/>
      <c r="AN45" s="31"/>
    </row>
    <row r="46" spans="1:40" ht="36.75" customHeight="1">
      <c r="A46" s="736"/>
      <c r="B46" s="249" t="s">
        <v>248</v>
      </c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H46" s="31"/>
      <c r="AI46" s="11"/>
      <c r="AJ46" s="11"/>
      <c r="AK46" s="31"/>
      <c r="AL46" s="31"/>
      <c r="AM46" s="31"/>
      <c r="AN46" s="31"/>
    </row>
    <row r="47" spans="1:40" ht="18">
      <c r="AG47" s="30"/>
      <c r="AH47" s="11"/>
      <c r="AI47" s="11"/>
      <c r="AJ47" s="11"/>
      <c r="AK47" s="11"/>
      <c r="AL47" s="11"/>
      <c r="AM47" s="11"/>
      <c r="AN47" s="11"/>
    </row>
    <row r="48" spans="1:40" ht="18">
      <c r="AI48" s="20"/>
      <c r="AJ48" s="20"/>
      <c r="AK48" s="11"/>
      <c r="AL48" s="11"/>
      <c r="AM48" s="11"/>
      <c r="AN48" s="11"/>
    </row>
    <row r="49" spans="2:40" ht="18">
      <c r="D49" s="29"/>
      <c r="AK49" s="11"/>
      <c r="AL49" s="11"/>
      <c r="AM49" s="11"/>
      <c r="AN49" s="11"/>
    </row>
    <row r="50" spans="2:40" ht="27.75">
      <c r="P50" s="28"/>
      <c r="AK50" s="11"/>
      <c r="AL50" s="11"/>
      <c r="AM50" s="11"/>
      <c r="AN50" s="11"/>
    </row>
    <row r="51" spans="2:40" ht="18">
      <c r="B51" s="27"/>
      <c r="D51" s="27"/>
      <c r="AK51" s="11"/>
      <c r="AL51" s="11"/>
      <c r="AM51" s="11"/>
      <c r="AN51" s="11"/>
    </row>
    <row r="52" spans="2:40" ht="18">
      <c r="N52" s="20"/>
      <c r="O52" s="20"/>
      <c r="P52" s="26"/>
      <c r="Q52" s="20"/>
      <c r="R52" s="20"/>
      <c r="AK52" s="11"/>
      <c r="AL52" s="11"/>
      <c r="AM52" s="11"/>
      <c r="AN52" s="11"/>
    </row>
    <row r="53" spans="2:40" ht="18">
      <c r="N53" s="20"/>
      <c r="O53" s="20"/>
      <c r="P53" s="25"/>
      <c r="Q53" s="20"/>
      <c r="R53" s="20"/>
      <c r="AK53" s="11"/>
      <c r="AL53" s="11"/>
      <c r="AM53" s="11"/>
      <c r="AN53" s="11"/>
    </row>
    <row r="54" spans="2:40" ht="18">
      <c r="N54" s="20"/>
      <c r="O54" s="20"/>
      <c r="P54" s="25"/>
      <c r="Q54" s="20"/>
      <c r="R54" s="20"/>
      <c r="AH54" s="11"/>
      <c r="AI54" s="11"/>
      <c r="AJ54" s="11"/>
      <c r="AK54" s="11"/>
      <c r="AL54" s="11"/>
      <c r="AM54" s="11"/>
      <c r="AN54" s="11"/>
    </row>
    <row r="55" spans="2:40" ht="18">
      <c r="N55" s="20"/>
      <c r="O55" s="20"/>
      <c r="P55" s="25"/>
      <c r="Q55" s="20"/>
      <c r="R55" s="20"/>
      <c r="AH55" s="11"/>
      <c r="AI55" s="11"/>
      <c r="AJ55" s="11"/>
      <c r="AK55" s="11"/>
      <c r="AL55" s="11"/>
      <c r="AM55" s="11"/>
      <c r="AN55" s="11"/>
    </row>
    <row r="56" spans="2:40" ht="18">
      <c r="N56" s="20"/>
      <c r="O56" s="12"/>
      <c r="P56" s="22"/>
      <c r="Q56" s="20"/>
      <c r="R56" s="20"/>
      <c r="AH56" s="23"/>
      <c r="AI56" s="23"/>
      <c r="AJ56" s="24"/>
      <c r="AK56" s="24"/>
      <c r="AL56" s="23"/>
      <c r="AM56" s="23"/>
      <c r="AN56" s="23"/>
    </row>
    <row r="57" spans="2:40" ht="18">
      <c r="N57" s="20"/>
      <c r="O57" s="12"/>
      <c r="P57" s="22"/>
      <c r="Q57" s="20"/>
      <c r="R57" s="20"/>
      <c r="AJ57" s="21"/>
      <c r="AK57" s="21"/>
    </row>
    <row r="58" spans="2:40" ht="18">
      <c r="N58" s="20"/>
      <c r="O58" s="12"/>
      <c r="P58" s="17"/>
      <c r="Q58" s="20"/>
      <c r="R58" s="20"/>
    </row>
    <row r="59" spans="2:40" ht="18">
      <c r="N59" s="20"/>
      <c r="O59" s="12"/>
      <c r="P59" s="17"/>
      <c r="Q59" s="20"/>
      <c r="R59" s="20"/>
    </row>
    <row r="60" spans="2:40" ht="18">
      <c r="N60" s="20"/>
      <c r="O60" s="12"/>
      <c r="P60" s="17"/>
      <c r="Q60" s="20"/>
      <c r="R60" s="20"/>
    </row>
    <row r="61" spans="2:40" ht="18">
      <c r="N61" s="20"/>
      <c r="O61" s="12"/>
      <c r="P61" s="17"/>
      <c r="Q61" s="20"/>
      <c r="R61" s="20"/>
    </row>
    <row r="62" spans="2:40" ht="18">
      <c r="N62" s="20"/>
      <c r="O62" s="12"/>
      <c r="P62" s="17"/>
      <c r="Q62" s="20"/>
      <c r="R62" s="20"/>
    </row>
    <row r="63" spans="2:40" ht="18">
      <c r="N63" s="20"/>
      <c r="O63" s="12"/>
      <c r="P63" s="17"/>
      <c r="Q63" s="20"/>
      <c r="R63" s="16"/>
      <c r="S63" s="9"/>
      <c r="T63" s="9"/>
      <c r="U63" s="9"/>
      <c r="V63" s="9"/>
      <c r="W63" s="9"/>
      <c r="X63" s="9"/>
      <c r="AI63" s="14"/>
      <c r="AJ63" s="14"/>
    </row>
    <row r="64" spans="2:40" ht="18">
      <c r="N64" s="20"/>
      <c r="O64" s="12"/>
      <c r="P64" s="17"/>
      <c r="Q64" s="20"/>
      <c r="R64" s="16"/>
      <c r="S64" s="9"/>
      <c r="T64" s="9"/>
      <c r="U64" s="9"/>
      <c r="V64" s="9"/>
      <c r="W64" s="9"/>
      <c r="X64" s="9"/>
      <c r="AI64" s="14"/>
      <c r="AJ64" s="14"/>
    </row>
    <row r="65" spans="2:36" ht="18">
      <c r="B65" s="19"/>
      <c r="C65" s="18"/>
      <c r="D65" s="18"/>
      <c r="E65" s="18"/>
      <c r="F65" s="18"/>
      <c r="G65" s="18"/>
      <c r="H65" s="18"/>
      <c r="I65" s="740"/>
      <c r="J65" s="9"/>
      <c r="N65" s="16"/>
      <c r="O65" s="12"/>
      <c r="P65" s="17"/>
      <c r="Q65" s="16"/>
      <c r="R65" s="13"/>
      <c r="S65" s="10"/>
      <c r="T65" s="10"/>
      <c r="U65" s="10"/>
      <c r="V65" s="10"/>
      <c r="W65" s="10"/>
      <c r="X65" s="10"/>
      <c r="AI65" s="14"/>
      <c r="AJ65" s="14"/>
    </row>
    <row r="66" spans="2:36" ht="18">
      <c r="B66" s="19"/>
      <c r="C66" s="18"/>
      <c r="D66" s="18"/>
      <c r="E66" s="18"/>
      <c r="F66" s="18"/>
      <c r="G66" s="18"/>
      <c r="H66" s="18"/>
      <c r="I66" s="740"/>
      <c r="J66" s="9"/>
      <c r="K66" s="9"/>
      <c r="L66" s="9"/>
      <c r="M66" s="9"/>
      <c r="N66" s="16"/>
      <c r="O66" s="12"/>
      <c r="P66" s="17"/>
      <c r="Q66" s="16"/>
      <c r="R66" s="13"/>
      <c r="S66" s="10"/>
      <c r="T66" s="10"/>
      <c r="U66" s="10"/>
      <c r="V66" s="10"/>
      <c r="W66" s="10"/>
      <c r="X66" s="10"/>
      <c r="AI66" s="14"/>
      <c r="AJ66" s="14"/>
    </row>
    <row r="67" spans="2:36" ht="18">
      <c r="B67" s="12"/>
      <c r="C67" s="11"/>
      <c r="D67" s="11"/>
      <c r="E67" s="11"/>
      <c r="F67" s="11"/>
      <c r="G67" s="11"/>
      <c r="H67" s="11"/>
      <c r="I67" s="11"/>
      <c r="J67" s="10"/>
      <c r="K67" s="10"/>
      <c r="L67" s="10"/>
      <c r="M67" s="10"/>
      <c r="N67" s="13"/>
      <c r="O67" s="12"/>
      <c r="P67" s="15"/>
      <c r="Q67" s="13"/>
      <c r="R67" s="13"/>
      <c r="S67" s="10"/>
      <c r="T67" s="10"/>
      <c r="U67" s="10"/>
      <c r="V67" s="10"/>
      <c r="W67" s="10"/>
      <c r="X67" s="10"/>
      <c r="AI67" s="14"/>
      <c r="AJ67" s="14"/>
    </row>
    <row r="68" spans="2:36" ht="18">
      <c r="B68" s="12"/>
      <c r="C68" s="11"/>
      <c r="D68" s="11"/>
      <c r="E68" s="11"/>
      <c r="F68" s="11"/>
      <c r="G68" s="11"/>
      <c r="H68" s="11"/>
      <c r="I68" s="11"/>
      <c r="J68" s="10"/>
      <c r="K68" s="10"/>
      <c r="L68" s="10"/>
      <c r="M68" s="10"/>
      <c r="N68" s="13"/>
      <c r="O68" s="13"/>
      <c r="P68" s="13"/>
      <c r="Q68" s="13"/>
      <c r="R68" s="13"/>
      <c r="S68" s="10"/>
      <c r="T68" s="10"/>
      <c r="U68" s="10"/>
      <c r="V68" s="10"/>
      <c r="W68" s="10"/>
      <c r="X68" s="10"/>
      <c r="AI68" s="14"/>
      <c r="AJ68" s="14"/>
    </row>
    <row r="69" spans="2:36" ht="18">
      <c r="B69" s="12"/>
      <c r="C69" s="11"/>
      <c r="D69" s="11"/>
      <c r="E69" s="11"/>
      <c r="F69" s="11"/>
      <c r="G69" s="11"/>
      <c r="H69" s="11"/>
      <c r="I69" s="11"/>
      <c r="J69" s="10"/>
      <c r="K69" s="10"/>
      <c r="L69" s="10"/>
      <c r="M69" s="10"/>
      <c r="N69" s="13"/>
      <c r="O69" s="13"/>
      <c r="P69" s="13"/>
      <c r="Q69" s="13"/>
      <c r="R69" s="13"/>
      <c r="S69" s="10"/>
      <c r="T69" s="10"/>
      <c r="U69" s="10"/>
      <c r="V69" s="10"/>
      <c r="W69" s="10"/>
      <c r="X69" s="10"/>
      <c r="AI69" s="14"/>
      <c r="AJ69" s="14"/>
    </row>
    <row r="70" spans="2:36" ht="18">
      <c r="B70" s="12"/>
      <c r="C70" s="11"/>
      <c r="D70" s="11"/>
      <c r="E70" s="11"/>
      <c r="F70" s="11"/>
      <c r="G70" s="11"/>
      <c r="H70" s="11"/>
      <c r="I70" s="11"/>
      <c r="J70" s="10"/>
      <c r="K70" s="10"/>
      <c r="L70" s="10"/>
      <c r="M70" s="10"/>
      <c r="N70" s="13"/>
      <c r="O70" s="13"/>
      <c r="P70" s="13"/>
      <c r="Q70" s="13"/>
      <c r="R70" s="13"/>
      <c r="S70" s="10"/>
      <c r="T70" s="10"/>
      <c r="U70" s="10"/>
      <c r="V70" s="10"/>
      <c r="W70" s="10"/>
      <c r="X70" s="10"/>
      <c r="AI70" s="14"/>
      <c r="AJ70" s="14"/>
    </row>
    <row r="71" spans="2:36" ht="18">
      <c r="B71" s="12"/>
      <c r="C71" s="11"/>
      <c r="D71" s="11"/>
      <c r="E71" s="11"/>
      <c r="F71" s="11"/>
      <c r="G71" s="11"/>
      <c r="H71" s="11"/>
      <c r="I71" s="11"/>
      <c r="J71" s="10"/>
      <c r="K71" s="10"/>
      <c r="L71" s="10"/>
      <c r="M71" s="10"/>
      <c r="N71" s="13"/>
      <c r="O71" s="13"/>
      <c r="P71" s="13"/>
      <c r="Q71" s="13"/>
      <c r="R71" s="13"/>
      <c r="S71" s="10"/>
      <c r="T71" s="10"/>
      <c r="U71" s="10"/>
      <c r="V71" s="10"/>
      <c r="W71" s="10"/>
      <c r="X71" s="10"/>
      <c r="AI71" s="14"/>
      <c r="AJ71" s="14"/>
    </row>
    <row r="72" spans="2:36" ht="18">
      <c r="B72" s="12"/>
      <c r="C72" s="11"/>
      <c r="D72" s="11"/>
      <c r="E72" s="11"/>
      <c r="F72" s="11"/>
      <c r="G72" s="11"/>
      <c r="H72" s="11"/>
      <c r="I72" s="11"/>
      <c r="J72" s="10"/>
      <c r="K72" s="10"/>
      <c r="L72" s="10"/>
      <c r="M72" s="10"/>
      <c r="N72" s="13"/>
      <c r="O72" s="13"/>
      <c r="P72" s="13"/>
      <c r="Q72" s="13"/>
      <c r="R72" s="13"/>
      <c r="S72" s="10"/>
      <c r="T72" s="10"/>
      <c r="U72" s="10"/>
      <c r="V72" s="10"/>
      <c r="W72" s="10"/>
      <c r="X72" s="10"/>
      <c r="AI72" s="14"/>
      <c r="AJ72" s="14"/>
    </row>
    <row r="73" spans="2:36" ht="18">
      <c r="B73" s="12"/>
      <c r="C73" s="11"/>
      <c r="D73" s="11"/>
      <c r="E73" s="11"/>
      <c r="F73" s="11"/>
      <c r="G73" s="11"/>
      <c r="H73" s="11"/>
      <c r="I73" s="11"/>
      <c r="J73" s="10"/>
      <c r="K73" s="10"/>
      <c r="L73" s="10"/>
      <c r="M73" s="10"/>
      <c r="N73" s="13"/>
      <c r="O73" s="13"/>
      <c r="P73" s="13"/>
      <c r="Q73" s="13"/>
      <c r="R73" s="13"/>
      <c r="S73" s="10"/>
      <c r="T73" s="10"/>
      <c r="U73" s="10"/>
      <c r="V73" s="10"/>
      <c r="W73" s="10"/>
      <c r="X73" s="10"/>
    </row>
    <row r="74" spans="2:36" ht="18">
      <c r="B74" s="12"/>
      <c r="C74" s="11"/>
      <c r="D74" s="11"/>
      <c r="E74" s="11"/>
      <c r="F74" s="11"/>
      <c r="G74" s="11"/>
      <c r="H74" s="11"/>
      <c r="I74" s="11"/>
      <c r="J74" s="10"/>
      <c r="K74" s="10"/>
      <c r="L74" s="10"/>
      <c r="M74" s="10"/>
      <c r="N74" s="13"/>
      <c r="O74" s="13"/>
      <c r="P74" s="13"/>
      <c r="Q74" s="13"/>
      <c r="R74" s="13"/>
      <c r="S74" s="10"/>
      <c r="T74" s="10"/>
      <c r="U74" s="10"/>
      <c r="V74" s="10"/>
      <c r="W74" s="10"/>
      <c r="X74" s="10"/>
    </row>
    <row r="75" spans="2:36" ht="18">
      <c r="B75" s="12"/>
      <c r="C75" s="11"/>
      <c r="D75" s="11"/>
      <c r="E75" s="11"/>
      <c r="F75" s="11"/>
      <c r="G75" s="11"/>
      <c r="H75" s="11"/>
      <c r="I75" s="11"/>
      <c r="J75" s="10"/>
      <c r="K75" s="10"/>
      <c r="L75" s="10"/>
      <c r="M75" s="10"/>
      <c r="N75" s="13"/>
      <c r="O75" s="13"/>
      <c r="P75" s="13"/>
      <c r="Q75" s="13"/>
      <c r="R75" s="13"/>
      <c r="S75" s="10"/>
      <c r="T75" s="10"/>
      <c r="U75" s="10"/>
      <c r="V75" s="10"/>
      <c r="W75" s="10"/>
      <c r="X75" s="10"/>
    </row>
    <row r="76" spans="2:36" ht="18">
      <c r="B76" s="12"/>
      <c r="C76" s="11"/>
      <c r="D76" s="11"/>
      <c r="E76" s="11"/>
      <c r="F76" s="11"/>
      <c r="G76" s="11"/>
      <c r="H76" s="11"/>
      <c r="I76" s="11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</row>
    <row r="77" spans="2:36" ht="18">
      <c r="B77" s="12"/>
      <c r="C77" s="11"/>
      <c r="D77" s="11"/>
      <c r="E77" s="11"/>
      <c r="F77" s="11"/>
      <c r="G77" s="11"/>
      <c r="H77" s="11"/>
      <c r="I77" s="11"/>
      <c r="J77" s="10"/>
      <c r="K77" s="10"/>
      <c r="L77" s="10"/>
      <c r="M77" s="10"/>
      <c r="N77" s="10"/>
      <c r="O77" s="10"/>
      <c r="P77" s="10"/>
      <c r="Q77" s="10"/>
    </row>
    <row r="78" spans="2:36" ht="18">
      <c r="B78" s="12"/>
      <c r="C78" s="11"/>
      <c r="D78" s="11"/>
      <c r="E78" s="11"/>
      <c r="F78" s="11"/>
      <c r="G78" s="11"/>
      <c r="H78" s="11"/>
      <c r="I78" s="11"/>
      <c r="J78" s="10"/>
      <c r="K78" s="10"/>
      <c r="L78" s="10"/>
      <c r="M78" s="10"/>
      <c r="N78" s="10"/>
      <c r="O78" s="10"/>
      <c r="P78" s="10"/>
      <c r="Q78" s="10"/>
    </row>
  </sheetData>
  <mergeCells count="45">
    <mergeCell ref="I65:I66"/>
    <mergeCell ref="O26:R27"/>
    <mergeCell ref="G27:H27"/>
    <mergeCell ref="I27:J27"/>
    <mergeCell ref="C28:D28"/>
    <mergeCell ref="E28:F28"/>
    <mergeCell ref="G28:H28"/>
    <mergeCell ref="I28:J28"/>
    <mergeCell ref="K28:L28"/>
    <mergeCell ref="M28:N28"/>
    <mergeCell ref="O28:P28"/>
    <mergeCell ref="Q28:R28"/>
    <mergeCell ref="K26:L27"/>
    <mergeCell ref="M26:N27"/>
    <mergeCell ref="U4:V5"/>
    <mergeCell ref="W4:X5"/>
    <mergeCell ref="Y4:Z5"/>
    <mergeCell ref="C6:D6"/>
    <mergeCell ref="E6:F6"/>
    <mergeCell ref="G6:H6"/>
    <mergeCell ref="I6:J6"/>
    <mergeCell ref="K4:N5"/>
    <mergeCell ref="A2:A46"/>
    <mergeCell ref="B26:B31"/>
    <mergeCell ref="C26:D27"/>
    <mergeCell ref="E26:F27"/>
    <mergeCell ref="G26:J26"/>
    <mergeCell ref="C4:F5"/>
    <mergeCell ref="G4:J5"/>
    <mergeCell ref="AA4:AB5"/>
    <mergeCell ref="AC4:AD5"/>
    <mergeCell ref="B4:B9"/>
    <mergeCell ref="B2:AD2"/>
    <mergeCell ref="O4:P5"/>
    <mergeCell ref="W6:X6"/>
    <mergeCell ref="Y6:Z6"/>
    <mergeCell ref="AA6:AB6"/>
    <mergeCell ref="AC6:AD6"/>
    <mergeCell ref="K6:L6"/>
    <mergeCell ref="M6:N6"/>
    <mergeCell ref="O6:P6"/>
    <mergeCell ref="Q6:R6"/>
    <mergeCell ref="S6:T6"/>
    <mergeCell ref="U6:V6"/>
    <mergeCell ref="Q4:T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0" orientation="landscape" horizontalDpi="300" verticalDpi="300" r:id="rId1"/>
  <headerFooter>
    <oddHeader>&amp;R&amp;24Příloha č. 5b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C22"/>
  <sheetViews>
    <sheetView workbookViewId="0">
      <selection activeCell="F19" sqref="F19"/>
    </sheetView>
  </sheetViews>
  <sheetFormatPr defaultRowHeight="15"/>
  <cols>
    <col min="1" max="1" width="2.42578125" customWidth="1"/>
    <col min="2" max="2" width="25.85546875" customWidth="1"/>
    <col min="3" max="3" width="18.28515625" customWidth="1"/>
  </cols>
  <sheetData>
    <row r="1" spans="2:3" ht="30.75" customHeight="1">
      <c r="B1" s="746" t="s">
        <v>486</v>
      </c>
      <c r="C1" s="746"/>
    </row>
    <row r="3" spans="2:3" ht="15.75" thickBot="1">
      <c r="B3" s="189" t="s">
        <v>440</v>
      </c>
      <c r="C3" s="189"/>
    </row>
    <row r="4" spans="2:3">
      <c r="B4" s="551"/>
      <c r="C4" s="747" t="s">
        <v>407</v>
      </c>
    </row>
    <row r="5" spans="2:3">
      <c r="B5" s="552" t="s">
        <v>408</v>
      </c>
      <c r="C5" s="748"/>
    </row>
    <row r="6" spans="2:3" ht="15.75" thickBot="1">
      <c r="B6" s="553"/>
      <c r="C6" s="749"/>
    </row>
    <row r="7" spans="2:3">
      <c r="B7" s="548" t="s">
        <v>409</v>
      </c>
      <c r="C7" s="554">
        <v>489326417.25</v>
      </c>
    </row>
    <row r="8" spans="2:3">
      <c r="B8" s="549" t="s">
        <v>410</v>
      </c>
      <c r="C8" s="555">
        <v>349879456</v>
      </c>
    </row>
    <row r="9" spans="2:3">
      <c r="B9" s="549" t="s">
        <v>411</v>
      </c>
      <c r="C9" s="555">
        <v>227720017</v>
      </c>
    </row>
    <row r="10" spans="2:3">
      <c r="B10" s="549" t="s">
        <v>412</v>
      </c>
      <c r="C10" s="555">
        <v>61676248.859999999</v>
      </c>
    </row>
    <row r="11" spans="2:3">
      <c r="B11" s="549" t="s">
        <v>413</v>
      </c>
      <c r="C11" s="555">
        <v>47588095</v>
      </c>
    </row>
    <row r="12" spans="2:3">
      <c r="B12" s="549" t="s">
        <v>414</v>
      </c>
      <c r="C12" s="555">
        <v>172548948.5</v>
      </c>
    </row>
    <row r="13" spans="2:3">
      <c r="B13" s="549" t="s">
        <v>415</v>
      </c>
      <c r="C13" s="555">
        <v>440241493</v>
      </c>
    </row>
    <row r="14" spans="2:3">
      <c r="B14" s="549" t="s">
        <v>416</v>
      </c>
      <c r="C14" s="555">
        <v>385307723</v>
      </c>
    </row>
    <row r="15" spans="2:3">
      <c r="B15" s="549" t="s">
        <v>417</v>
      </c>
      <c r="C15" s="555">
        <v>226404209</v>
      </c>
    </row>
    <row r="16" spans="2:3">
      <c r="B16" s="549" t="s">
        <v>418</v>
      </c>
      <c r="C16" s="555">
        <v>164197571</v>
      </c>
    </row>
    <row r="17" spans="2:3">
      <c r="B17" s="549" t="s">
        <v>484</v>
      </c>
      <c r="C17" s="555">
        <v>695804634</v>
      </c>
    </row>
    <row r="18" spans="2:3">
      <c r="B18" s="549" t="s">
        <v>420</v>
      </c>
      <c r="C18" s="555">
        <v>219813347</v>
      </c>
    </row>
    <row r="19" spans="2:3">
      <c r="B19" s="549" t="s">
        <v>421</v>
      </c>
      <c r="C19" s="555">
        <v>334229883</v>
      </c>
    </row>
    <row r="20" spans="2:3" ht="15.75" thickBot="1">
      <c r="B20" s="549" t="s">
        <v>422</v>
      </c>
      <c r="C20" s="555">
        <v>203986171</v>
      </c>
    </row>
    <row r="21" spans="2:3" ht="15.75" thickBot="1">
      <c r="B21" s="520" t="s">
        <v>423</v>
      </c>
      <c r="C21" s="556">
        <v>4018724213.6100001</v>
      </c>
    </row>
    <row r="22" spans="2:3">
      <c r="B22" s="550" t="s">
        <v>485</v>
      </c>
      <c r="C22" s="189"/>
    </row>
  </sheetData>
  <mergeCells count="2">
    <mergeCell ref="B1:C1"/>
    <mergeCell ref="C4:C6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7"/>
  <sheetViews>
    <sheetView zoomScale="90" zoomScaleNormal="90" workbookViewId="0">
      <selection activeCell="F20" sqref="F20"/>
    </sheetView>
  </sheetViews>
  <sheetFormatPr defaultRowHeight="15"/>
  <cols>
    <col min="1" max="1" width="34.42578125" customWidth="1"/>
    <col min="2" max="2" width="28.5703125" customWidth="1"/>
    <col min="3" max="3" width="15.5703125" customWidth="1"/>
    <col min="4" max="7" width="22.85546875" customWidth="1"/>
  </cols>
  <sheetData>
    <row r="1" spans="1:4" ht="45.75" customHeight="1" thickBot="1">
      <c r="A1" s="750" t="s">
        <v>424</v>
      </c>
      <c r="B1" s="750"/>
      <c r="C1" s="750"/>
      <c r="D1" s="750"/>
    </row>
    <row r="2" spans="1:4" ht="53.25" customHeight="1" thickBot="1">
      <c r="A2" s="517" t="s">
        <v>408</v>
      </c>
      <c r="B2" s="475" t="s">
        <v>405</v>
      </c>
      <c r="C2" s="475" t="s">
        <v>406</v>
      </c>
      <c r="D2" s="475" t="s">
        <v>407</v>
      </c>
    </row>
    <row r="3" spans="1:4" ht="24" customHeight="1">
      <c r="A3" s="518" t="s">
        <v>409</v>
      </c>
      <c r="B3" s="515">
        <v>1004</v>
      </c>
      <c r="C3" s="515">
        <v>829</v>
      </c>
      <c r="D3" s="515">
        <v>64770446</v>
      </c>
    </row>
    <row r="4" spans="1:4" ht="24" customHeight="1">
      <c r="A4" s="519" t="s">
        <v>410</v>
      </c>
      <c r="B4" s="516">
        <v>171</v>
      </c>
      <c r="C4" s="516">
        <v>142</v>
      </c>
      <c r="D4" s="516">
        <v>6681643</v>
      </c>
    </row>
    <row r="5" spans="1:4" ht="24" customHeight="1">
      <c r="A5" s="519" t="s">
        <v>411</v>
      </c>
      <c r="B5" s="516">
        <v>314</v>
      </c>
      <c r="C5" s="516">
        <v>311</v>
      </c>
      <c r="D5" s="516">
        <v>13185767</v>
      </c>
    </row>
    <row r="6" spans="1:4" ht="24" customHeight="1">
      <c r="A6" s="519" t="s">
        <v>412</v>
      </c>
      <c r="B6" s="516">
        <v>251</v>
      </c>
      <c r="C6" s="516">
        <v>234</v>
      </c>
      <c r="D6" s="516">
        <v>23403092</v>
      </c>
    </row>
    <row r="7" spans="1:4" ht="24" customHeight="1">
      <c r="A7" s="519" t="s">
        <v>413</v>
      </c>
      <c r="B7" s="516">
        <v>112</v>
      </c>
      <c r="C7" s="516">
        <v>65</v>
      </c>
      <c r="D7" s="516">
        <v>4323623</v>
      </c>
    </row>
    <row r="8" spans="1:4" ht="24" customHeight="1">
      <c r="A8" s="519" t="s">
        <v>414</v>
      </c>
      <c r="B8" s="516">
        <v>150</v>
      </c>
      <c r="C8" s="516">
        <v>148</v>
      </c>
      <c r="D8" s="516">
        <v>7863643</v>
      </c>
    </row>
    <row r="9" spans="1:4" ht="24" customHeight="1">
      <c r="A9" s="519" t="s">
        <v>415</v>
      </c>
      <c r="B9" s="516">
        <v>358</v>
      </c>
      <c r="C9" s="516">
        <v>332</v>
      </c>
      <c r="D9" s="516">
        <v>14104173</v>
      </c>
    </row>
    <row r="10" spans="1:4" ht="24" customHeight="1">
      <c r="A10" s="519" t="s">
        <v>416</v>
      </c>
      <c r="B10" s="516">
        <v>729</v>
      </c>
      <c r="C10" s="516">
        <v>810</v>
      </c>
      <c r="D10" s="516">
        <v>40251843</v>
      </c>
    </row>
    <row r="11" spans="1:4" ht="24" customHeight="1">
      <c r="A11" s="519" t="s">
        <v>417</v>
      </c>
      <c r="B11" s="516">
        <v>334</v>
      </c>
      <c r="C11" s="516">
        <v>379</v>
      </c>
      <c r="D11" s="516">
        <v>18557214.68</v>
      </c>
    </row>
    <row r="12" spans="1:4" ht="24" customHeight="1">
      <c r="A12" s="519" t="s">
        <v>418</v>
      </c>
      <c r="B12" s="516">
        <v>297</v>
      </c>
      <c r="C12" s="516">
        <v>237</v>
      </c>
      <c r="D12" s="516">
        <v>16842741</v>
      </c>
    </row>
    <row r="13" spans="1:4" ht="24" customHeight="1">
      <c r="A13" s="519" t="s">
        <v>419</v>
      </c>
      <c r="B13" s="516">
        <v>1504</v>
      </c>
      <c r="C13" s="516">
        <v>1738</v>
      </c>
      <c r="D13" s="516">
        <v>83341670.129999995</v>
      </c>
    </row>
    <row r="14" spans="1:4" ht="24" customHeight="1">
      <c r="A14" s="519" t="s">
        <v>420</v>
      </c>
      <c r="B14" s="516">
        <v>756</v>
      </c>
      <c r="C14" s="516">
        <v>735</v>
      </c>
      <c r="D14" s="516">
        <v>47477715</v>
      </c>
    </row>
    <row r="15" spans="1:4" ht="24" customHeight="1">
      <c r="A15" s="519" t="s">
        <v>421</v>
      </c>
      <c r="B15" s="516">
        <v>503</v>
      </c>
      <c r="C15" s="516">
        <v>506</v>
      </c>
      <c r="D15" s="516">
        <v>22418202</v>
      </c>
    </row>
    <row r="16" spans="1:4" ht="24" customHeight="1" thickBot="1">
      <c r="A16" s="519" t="s">
        <v>422</v>
      </c>
      <c r="B16" s="516">
        <v>421</v>
      </c>
      <c r="C16" s="516">
        <v>364</v>
      </c>
      <c r="D16" s="516">
        <v>28634516.510000002</v>
      </c>
    </row>
    <row r="17" spans="1:4" ht="27.75" customHeight="1" thickBot="1">
      <c r="A17" s="520" t="s">
        <v>423</v>
      </c>
      <c r="B17" s="521">
        <f>SUM(B3:B16)</f>
        <v>6904</v>
      </c>
      <c r="C17" s="521">
        <f>SUM(C3:C16)</f>
        <v>6830</v>
      </c>
      <c r="D17" s="521">
        <f>SUM(D3:D16)</f>
        <v>391856289.31999999</v>
      </c>
    </row>
  </sheetData>
  <mergeCells count="1">
    <mergeCell ref="A1:D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horizontalDpi="4294967294" r:id="rId1"/>
  <headerFooter>
    <oddHeader xml:space="preserve">&amp;RPříloha č. 6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9"/>
  <sheetViews>
    <sheetView zoomScale="80" zoomScaleNormal="80" workbookViewId="0">
      <selection activeCell="F53" sqref="F53"/>
    </sheetView>
  </sheetViews>
  <sheetFormatPr defaultRowHeight="15"/>
  <cols>
    <col min="1" max="1" width="34.5703125" customWidth="1"/>
    <col min="2" max="2" width="21.42578125" customWidth="1"/>
    <col min="3" max="3" width="23.42578125" customWidth="1"/>
  </cols>
  <sheetData>
    <row r="1" spans="1:3" ht="52.5" customHeight="1" thickBot="1">
      <c r="A1" s="751" t="s">
        <v>381</v>
      </c>
      <c r="B1" s="751"/>
      <c r="C1" s="751"/>
    </row>
    <row r="2" spans="1:3" ht="58.5" customHeight="1" thickBot="1">
      <c r="A2" s="142" t="s">
        <v>173</v>
      </c>
      <c r="B2" s="142" t="s">
        <v>207</v>
      </c>
      <c r="C2" s="143" t="s">
        <v>208</v>
      </c>
    </row>
    <row r="3" spans="1:3" ht="25.5" customHeight="1">
      <c r="A3" s="148" t="s">
        <v>150</v>
      </c>
      <c r="B3" s="144">
        <v>1475</v>
      </c>
      <c r="C3" s="145">
        <v>1435</v>
      </c>
    </row>
    <row r="4" spans="1:3" ht="25.5" customHeight="1">
      <c r="A4" s="148" t="s">
        <v>151</v>
      </c>
      <c r="B4" s="144">
        <v>533</v>
      </c>
      <c r="C4" s="145">
        <v>530</v>
      </c>
    </row>
    <row r="5" spans="1:3" ht="25.5" customHeight="1">
      <c r="A5" s="148" t="s">
        <v>152</v>
      </c>
      <c r="B5" s="144">
        <v>55</v>
      </c>
      <c r="C5" s="145">
        <v>55</v>
      </c>
    </row>
    <row r="6" spans="1:3" ht="25.5" customHeight="1">
      <c r="A6" s="148" t="s">
        <v>153</v>
      </c>
      <c r="B6" s="144">
        <v>207</v>
      </c>
      <c r="C6" s="145">
        <v>207</v>
      </c>
    </row>
    <row r="7" spans="1:3" ht="25.5" customHeight="1">
      <c r="A7" s="148" t="s">
        <v>154</v>
      </c>
      <c r="B7" s="144">
        <v>35</v>
      </c>
      <c r="C7" s="145">
        <v>35</v>
      </c>
    </row>
    <row r="8" spans="1:3" ht="25.5" customHeight="1">
      <c r="A8" s="148" t="s">
        <v>155</v>
      </c>
      <c r="B8" s="144">
        <v>124</v>
      </c>
      <c r="C8" s="145">
        <v>122</v>
      </c>
    </row>
    <row r="9" spans="1:3" ht="25.5" customHeight="1">
      <c r="A9" s="148" t="s">
        <v>156</v>
      </c>
      <c r="B9" s="144">
        <v>71</v>
      </c>
      <c r="C9" s="145">
        <v>68</v>
      </c>
    </row>
    <row r="10" spans="1:3" ht="25.5" customHeight="1">
      <c r="A10" s="148" t="s">
        <v>157</v>
      </c>
      <c r="B10" s="144">
        <v>62</v>
      </c>
      <c r="C10" s="145">
        <v>62</v>
      </c>
    </row>
    <row r="11" spans="1:3" ht="25.5" customHeight="1">
      <c r="A11" s="148" t="s">
        <v>158</v>
      </c>
      <c r="B11" s="144">
        <v>54</v>
      </c>
      <c r="C11" s="145">
        <v>54</v>
      </c>
    </row>
    <row r="12" spans="1:3" ht="25.5" customHeight="1">
      <c r="A12" s="148" t="s">
        <v>159</v>
      </c>
      <c r="B12" s="144">
        <v>22</v>
      </c>
      <c r="C12" s="145">
        <v>22</v>
      </c>
    </row>
    <row r="13" spans="1:3" ht="25.5" customHeight="1">
      <c r="A13" s="148" t="s">
        <v>160</v>
      </c>
      <c r="B13" s="144">
        <v>151</v>
      </c>
      <c r="C13" s="145">
        <v>151</v>
      </c>
    </row>
    <row r="14" spans="1:3" ht="25.5" customHeight="1">
      <c r="A14" s="148" t="s">
        <v>161</v>
      </c>
      <c r="B14" s="144">
        <v>62</v>
      </c>
      <c r="C14" s="145">
        <v>61</v>
      </c>
    </row>
    <row r="15" spans="1:3" ht="25.5" customHeight="1">
      <c r="A15" s="148" t="s">
        <v>162</v>
      </c>
      <c r="B15" s="144">
        <v>157</v>
      </c>
      <c r="C15" s="145">
        <v>152</v>
      </c>
    </row>
    <row r="16" spans="1:3" ht="25.5" customHeight="1" thickBot="1">
      <c r="A16" s="148" t="s">
        <v>163</v>
      </c>
      <c r="B16" s="144">
        <v>36</v>
      </c>
      <c r="C16" s="145">
        <v>36</v>
      </c>
    </row>
    <row r="17" spans="1:3" ht="25.5" customHeight="1" thickBot="1">
      <c r="A17" s="251" t="s">
        <v>90</v>
      </c>
      <c r="B17" s="146">
        <v>3044</v>
      </c>
      <c r="C17" s="147">
        <v>2990</v>
      </c>
    </row>
    <row r="19" spans="1:3">
      <c r="B19" s="460"/>
      <c r="C19" s="460"/>
    </row>
  </sheetData>
  <mergeCells count="1">
    <mergeCell ref="A1:C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4" r:id="rId1"/>
  <headerFooter>
    <oddHeader xml:space="preserve">&amp;RPříloha č. 7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1"/>
  <sheetViews>
    <sheetView zoomScale="80" zoomScaleNormal="80" workbookViewId="0">
      <selection activeCell="F53" sqref="F53"/>
    </sheetView>
  </sheetViews>
  <sheetFormatPr defaultRowHeight="15"/>
  <cols>
    <col min="1" max="1" width="44.140625" customWidth="1"/>
    <col min="2" max="3" width="17.28515625" customWidth="1"/>
  </cols>
  <sheetData>
    <row r="1" spans="1:3" ht="36" customHeight="1" thickBot="1">
      <c r="A1" s="756" t="s">
        <v>380</v>
      </c>
      <c r="B1" s="756"/>
      <c r="C1" s="756"/>
    </row>
    <row r="2" spans="1:3" ht="21" customHeight="1" thickBot="1">
      <c r="A2" s="754" t="s">
        <v>174</v>
      </c>
      <c r="B2" s="752" t="s">
        <v>192</v>
      </c>
      <c r="C2" s="753"/>
    </row>
    <row r="3" spans="1:3" ht="21" customHeight="1" thickBot="1">
      <c r="A3" s="755"/>
      <c r="B3" s="53" t="s">
        <v>190</v>
      </c>
      <c r="C3" s="53" t="s">
        <v>191</v>
      </c>
    </row>
    <row r="4" spans="1:3" ht="24.75" customHeight="1">
      <c r="A4" s="252" t="s">
        <v>175</v>
      </c>
      <c r="B4" s="253">
        <v>121</v>
      </c>
      <c r="C4" s="253">
        <v>117</v>
      </c>
    </row>
    <row r="5" spans="1:3" ht="24.75" customHeight="1">
      <c r="A5" s="252" t="s">
        <v>176</v>
      </c>
      <c r="B5" s="253">
        <v>267</v>
      </c>
      <c r="C5" s="253">
        <v>263</v>
      </c>
    </row>
    <row r="6" spans="1:3" ht="24.75" customHeight="1">
      <c r="A6" s="252" t="s">
        <v>177</v>
      </c>
      <c r="B6" s="253">
        <v>77</v>
      </c>
      <c r="C6" s="253">
        <v>77</v>
      </c>
    </row>
    <row r="7" spans="1:3" ht="24.75" customHeight="1">
      <c r="A7" s="252" t="s">
        <v>178</v>
      </c>
      <c r="B7" s="253">
        <v>35</v>
      </c>
      <c r="C7" s="253">
        <v>32</v>
      </c>
    </row>
    <row r="8" spans="1:3" ht="24.75" customHeight="1">
      <c r="A8" s="252" t="s">
        <v>179</v>
      </c>
      <c r="B8" s="253">
        <v>39</v>
      </c>
      <c r="C8" s="253">
        <v>39</v>
      </c>
    </row>
    <row r="9" spans="1:3" ht="24.75" customHeight="1">
      <c r="A9" s="252" t="s">
        <v>180</v>
      </c>
      <c r="B9" s="253">
        <v>61</v>
      </c>
      <c r="C9" s="253">
        <v>61</v>
      </c>
    </row>
    <row r="10" spans="1:3" ht="24.75" customHeight="1">
      <c r="A10" s="252" t="s">
        <v>181</v>
      </c>
      <c r="B10" s="253">
        <v>109</v>
      </c>
      <c r="C10" s="253">
        <v>107</v>
      </c>
    </row>
    <row r="11" spans="1:3" ht="24.75" customHeight="1">
      <c r="A11" s="252" t="s">
        <v>182</v>
      </c>
      <c r="B11" s="253">
        <v>10</v>
      </c>
      <c r="C11" s="253">
        <v>10</v>
      </c>
    </row>
    <row r="12" spans="1:3" ht="24.75" customHeight="1">
      <c r="A12" s="252" t="s">
        <v>183</v>
      </c>
      <c r="B12" s="253">
        <v>49</v>
      </c>
      <c r="C12" s="253">
        <v>45</v>
      </c>
    </row>
    <row r="13" spans="1:3" ht="24.75" customHeight="1">
      <c r="A13" s="252" t="s">
        <v>184</v>
      </c>
      <c r="B13" s="253">
        <v>25</v>
      </c>
      <c r="C13" s="253">
        <v>25</v>
      </c>
    </row>
    <row r="14" spans="1:3" ht="24.75" customHeight="1">
      <c r="A14" s="252" t="s">
        <v>185</v>
      </c>
      <c r="B14" s="253">
        <v>29</v>
      </c>
      <c r="C14" s="253">
        <v>29</v>
      </c>
    </row>
    <row r="15" spans="1:3" ht="24.75" customHeight="1">
      <c r="A15" s="252" t="s">
        <v>186</v>
      </c>
      <c r="B15" s="253">
        <v>142</v>
      </c>
      <c r="C15" s="253">
        <v>138</v>
      </c>
    </row>
    <row r="16" spans="1:3" ht="24.75" customHeight="1">
      <c r="A16" s="252" t="s">
        <v>187</v>
      </c>
      <c r="B16" s="253">
        <v>71</v>
      </c>
      <c r="C16" s="253">
        <v>67</v>
      </c>
    </row>
    <row r="17" spans="1:3" ht="24.75" customHeight="1">
      <c r="A17" s="252" t="s">
        <v>188</v>
      </c>
      <c r="B17" s="253">
        <v>127</v>
      </c>
      <c r="C17" s="253">
        <v>119</v>
      </c>
    </row>
    <row r="18" spans="1:3" ht="24.75" customHeight="1" thickBot="1">
      <c r="A18" s="252" t="s">
        <v>189</v>
      </c>
      <c r="B18" s="253">
        <v>48</v>
      </c>
      <c r="C18" s="253">
        <v>48</v>
      </c>
    </row>
    <row r="19" spans="1:3" ht="24.75" customHeight="1" thickBot="1">
      <c r="A19" s="251" t="s">
        <v>90</v>
      </c>
      <c r="B19" s="254">
        <v>1210</v>
      </c>
      <c r="C19" s="254">
        <v>1177</v>
      </c>
    </row>
    <row r="21" spans="1:3">
      <c r="B21" s="460"/>
      <c r="C21" s="460"/>
    </row>
  </sheetData>
  <mergeCells count="3">
    <mergeCell ref="B2:C2"/>
    <mergeCell ref="A2:A3"/>
    <mergeCell ref="A1:C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4" r:id="rId1"/>
  <headerFooter>
    <oddHeader xml:space="preserve">&amp;RPříloha č. 8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8"/>
  <sheetViews>
    <sheetView zoomScale="80" zoomScaleNormal="80" workbookViewId="0">
      <selection activeCell="F53" sqref="F53"/>
    </sheetView>
  </sheetViews>
  <sheetFormatPr defaultRowHeight="15"/>
  <cols>
    <col min="1" max="2" width="34.7109375" customWidth="1"/>
    <col min="3" max="3" width="23" customWidth="1"/>
  </cols>
  <sheetData>
    <row r="1" spans="1:3" ht="41.25" customHeight="1" thickBot="1">
      <c r="A1" s="751" t="s">
        <v>459</v>
      </c>
      <c r="B1" s="751"/>
      <c r="C1" s="751"/>
    </row>
    <row r="2" spans="1:3" ht="30" customHeight="1">
      <c r="A2" s="524" t="s">
        <v>427</v>
      </c>
      <c r="B2" s="528" t="s">
        <v>428</v>
      </c>
      <c r="C2" s="526">
        <v>200</v>
      </c>
    </row>
    <row r="3" spans="1:3" ht="30.75" customHeight="1">
      <c r="A3" s="525" t="s">
        <v>427</v>
      </c>
      <c r="B3" s="529" t="s">
        <v>429</v>
      </c>
      <c r="C3" s="527">
        <v>17</v>
      </c>
    </row>
    <row r="4" spans="1:3" ht="30">
      <c r="A4" s="525" t="s">
        <v>430</v>
      </c>
      <c r="B4" s="529" t="s">
        <v>431</v>
      </c>
      <c r="C4" s="527">
        <v>3</v>
      </c>
    </row>
    <row r="5" spans="1:3" ht="60">
      <c r="A5" s="525" t="s">
        <v>432</v>
      </c>
      <c r="B5" s="530" t="s">
        <v>433</v>
      </c>
      <c r="C5" s="527" t="s">
        <v>434</v>
      </c>
    </row>
    <row r="6" spans="1:3" ht="60">
      <c r="A6" s="525" t="s">
        <v>435</v>
      </c>
      <c r="B6" s="530" t="s">
        <v>436</v>
      </c>
      <c r="C6" s="527">
        <v>0</v>
      </c>
    </row>
    <row r="7" spans="1:3" ht="15" customHeight="1">
      <c r="A7" s="757" t="s">
        <v>437</v>
      </c>
      <c r="B7" s="759" t="s">
        <v>438</v>
      </c>
      <c r="C7" s="761">
        <v>3</v>
      </c>
    </row>
    <row r="8" spans="1:3" ht="15.75" thickBot="1">
      <c r="A8" s="758"/>
      <c r="B8" s="760"/>
      <c r="C8" s="762"/>
    </row>
  </sheetData>
  <mergeCells count="4">
    <mergeCell ref="A1:C1"/>
    <mergeCell ref="A7:A8"/>
    <mergeCell ref="B7:B8"/>
    <mergeCell ref="C7:C8"/>
  </mergeCells>
  <pageMargins left="0.7" right="0.7" top="0.78740157499999996" bottom="0.78740157499999996" header="0.3" footer="0.3"/>
  <pageSetup paperSize="9" scale="95" orientation="portrait" r:id="rId1"/>
  <headerFooter>
    <oddHeader>&amp;RPříloha č. 9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7"/>
  <sheetViews>
    <sheetView zoomScale="80" zoomScaleNormal="80" workbookViewId="0">
      <selection activeCell="F53" sqref="F53"/>
    </sheetView>
  </sheetViews>
  <sheetFormatPr defaultRowHeight="15"/>
  <cols>
    <col min="1" max="1" width="21.5703125" customWidth="1"/>
    <col min="2" max="3" width="26.7109375" customWidth="1"/>
  </cols>
  <sheetData>
    <row r="1" spans="1:3" ht="42.75" customHeight="1" thickBot="1">
      <c r="A1" s="763" t="s">
        <v>464</v>
      </c>
      <c r="B1" s="763"/>
      <c r="C1" s="763"/>
    </row>
    <row r="2" spans="1:3" ht="39" customHeight="1" thickBot="1">
      <c r="A2" s="475" t="s">
        <v>173</v>
      </c>
      <c r="B2" s="475" t="s">
        <v>439</v>
      </c>
      <c r="C2" s="480" t="s">
        <v>440</v>
      </c>
    </row>
    <row r="3" spans="1:3" ht="21.75" customHeight="1">
      <c r="A3" s="476" t="s">
        <v>441</v>
      </c>
      <c r="B3" s="471">
        <v>3494976</v>
      </c>
      <c r="C3" s="468">
        <v>1806111</v>
      </c>
    </row>
    <row r="4" spans="1:3" ht="21.75" customHeight="1">
      <c r="A4" s="477" t="s">
        <v>151</v>
      </c>
      <c r="B4" s="472">
        <v>5916204</v>
      </c>
      <c r="C4" s="469">
        <v>3216422</v>
      </c>
    </row>
    <row r="5" spans="1:3" ht="21.75" customHeight="1">
      <c r="A5" s="477" t="s">
        <v>152</v>
      </c>
      <c r="B5" s="472">
        <v>1839718</v>
      </c>
      <c r="C5" s="469">
        <v>2659123</v>
      </c>
    </row>
    <row r="6" spans="1:3" ht="21.75" customHeight="1">
      <c r="A6" s="477" t="s">
        <v>153</v>
      </c>
      <c r="B6" s="472">
        <v>1776090</v>
      </c>
      <c r="C6" s="469">
        <v>2339918</v>
      </c>
    </row>
    <row r="7" spans="1:3" ht="21.75" customHeight="1">
      <c r="A7" s="477" t="s">
        <v>154</v>
      </c>
      <c r="B7" s="472">
        <v>903156</v>
      </c>
      <c r="C7" s="469">
        <v>1278012</v>
      </c>
    </row>
    <row r="8" spans="1:3" ht="21.75" customHeight="1">
      <c r="A8" s="477" t="s">
        <v>155</v>
      </c>
      <c r="B8" s="472">
        <v>4073001</v>
      </c>
      <c r="C8" s="469">
        <v>7418273.2400000002</v>
      </c>
    </row>
    <row r="9" spans="1:3" ht="21.75" customHeight="1">
      <c r="A9" s="477" t="s">
        <v>156</v>
      </c>
      <c r="B9" s="472">
        <v>2587499</v>
      </c>
      <c r="C9" s="469">
        <v>834795</v>
      </c>
    </row>
    <row r="10" spans="1:3" ht="21.75" customHeight="1">
      <c r="A10" s="477" t="s">
        <v>157</v>
      </c>
      <c r="B10" s="472">
        <v>2942508</v>
      </c>
      <c r="C10" s="469">
        <v>1693405</v>
      </c>
    </row>
    <row r="11" spans="1:3" ht="21.75" customHeight="1">
      <c r="A11" s="477" t="s">
        <v>158</v>
      </c>
      <c r="B11" s="472">
        <v>118951</v>
      </c>
      <c r="C11" s="469">
        <v>1371999</v>
      </c>
    </row>
    <row r="12" spans="1:3" ht="21.75" customHeight="1">
      <c r="A12" s="477" t="s">
        <v>159</v>
      </c>
      <c r="B12" s="472">
        <v>2439097</v>
      </c>
      <c r="C12" s="469">
        <v>1740891</v>
      </c>
    </row>
    <row r="13" spans="1:3" ht="21.75" customHeight="1">
      <c r="A13" s="477" t="s">
        <v>160</v>
      </c>
      <c r="B13" s="472">
        <v>3992045</v>
      </c>
      <c r="C13" s="469">
        <v>9722091.8200000003</v>
      </c>
    </row>
    <row r="14" spans="1:3" ht="21.75" customHeight="1">
      <c r="A14" s="477" t="s">
        <v>161</v>
      </c>
      <c r="B14" s="472">
        <v>2749124</v>
      </c>
      <c r="C14" s="469">
        <v>2473638</v>
      </c>
    </row>
    <row r="15" spans="1:3" ht="21.75" customHeight="1">
      <c r="A15" s="477" t="s">
        <v>162</v>
      </c>
      <c r="B15" s="472">
        <v>4283932</v>
      </c>
      <c r="C15" s="469">
        <v>4660302</v>
      </c>
    </row>
    <row r="16" spans="1:3" ht="21.75" customHeight="1" thickBot="1">
      <c r="A16" s="478" t="s">
        <v>163</v>
      </c>
      <c r="B16" s="473">
        <v>2709681</v>
      </c>
      <c r="C16" s="470">
        <v>4012981</v>
      </c>
    </row>
    <row r="17" spans="1:3" ht="21.75" customHeight="1" thickBot="1">
      <c r="A17" s="479" t="s">
        <v>90</v>
      </c>
      <c r="B17" s="474">
        <v>39825982</v>
      </c>
      <c r="C17" s="467">
        <v>45227962.060000002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headerFooter>
    <oddHeader>&amp;RPříloha č. 10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8:I18"/>
  <sheetViews>
    <sheetView workbookViewId="0">
      <selection activeCell="F53" sqref="F53"/>
    </sheetView>
  </sheetViews>
  <sheetFormatPr defaultRowHeight="15"/>
  <sheetData>
    <row r="18" spans="1:9" ht="36">
      <c r="A18" s="558" t="s">
        <v>106</v>
      </c>
      <c r="B18" s="558"/>
      <c r="C18" s="558"/>
      <c r="D18" s="558"/>
      <c r="E18" s="558"/>
      <c r="F18" s="558"/>
      <c r="G18" s="558"/>
      <c r="H18" s="558"/>
      <c r="I18" s="558"/>
    </row>
  </sheetData>
  <mergeCells count="1">
    <mergeCell ref="A18:I18"/>
  </mergeCells>
  <pageMargins left="0.7" right="0.7" top="0.78740157499999996" bottom="0.78740157499999996" header="0.3" footer="0.3"/>
  <pageSetup paperSize="9" orientation="portrait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40"/>
  <sheetViews>
    <sheetView zoomScale="80" zoomScaleNormal="80" workbookViewId="0">
      <selection activeCell="F53" sqref="F53"/>
    </sheetView>
  </sheetViews>
  <sheetFormatPr defaultColWidth="9.140625" defaultRowHeight="12.75"/>
  <cols>
    <col min="1" max="1" width="25.42578125" style="48" customWidth="1"/>
    <col min="2" max="6" width="16.7109375" style="49" customWidth="1"/>
    <col min="7" max="7" width="9.140625" style="48"/>
    <col min="8" max="9" width="11.28515625" style="48" bestFit="1" customWidth="1"/>
    <col min="10" max="10" width="11.140625" style="48" customWidth="1"/>
    <col min="11" max="16384" width="9.140625" style="48"/>
  </cols>
  <sheetData>
    <row r="1" spans="1:10" ht="36" customHeight="1">
      <c r="A1" s="764" t="s">
        <v>335</v>
      </c>
      <c r="B1" s="764"/>
      <c r="C1" s="764"/>
      <c r="D1" s="764"/>
      <c r="E1" s="764"/>
      <c r="F1" s="764"/>
    </row>
    <row r="2" spans="1:10" ht="13.5" thickBot="1">
      <c r="A2" s="764"/>
      <c r="B2" s="764"/>
      <c r="C2" s="764"/>
      <c r="D2" s="764"/>
      <c r="E2" s="764"/>
      <c r="F2" s="764"/>
    </row>
    <row r="3" spans="1:10" ht="48" thickBot="1">
      <c r="A3" s="163" t="s">
        <v>202</v>
      </c>
      <c r="B3" s="151" t="s">
        <v>84</v>
      </c>
      <c r="C3" s="152" t="s">
        <v>85</v>
      </c>
      <c r="D3" s="151" t="s">
        <v>86</v>
      </c>
      <c r="E3" s="152" t="s">
        <v>87</v>
      </c>
      <c r="F3" s="153" t="s">
        <v>88</v>
      </c>
    </row>
    <row r="4" spans="1:10" ht="21" customHeight="1">
      <c r="A4" s="179" t="s">
        <v>89</v>
      </c>
      <c r="B4" s="497">
        <v>617292.15230000007</v>
      </c>
      <c r="C4" s="498">
        <v>173495.348</v>
      </c>
      <c r="D4" s="497">
        <v>157326.14467999997</v>
      </c>
      <c r="E4" s="498">
        <v>1653832.2578</v>
      </c>
      <c r="F4" s="499">
        <v>4318187.66304</v>
      </c>
      <c r="I4" s="149"/>
      <c r="J4" s="51"/>
    </row>
    <row r="5" spans="1:10" ht="21" customHeight="1">
      <c r="A5" s="179" t="s">
        <v>3</v>
      </c>
      <c r="B5" s="497">
        <v>506390.48200000002</v>
      </c>
      <c r="C5" s="498">
        <v>135489.11199999999</v>
      </c>
      <c r="D5" s="497">
        <v>126163.819</v>
      </c>
      <c r="E5" s="498">
        <v>1311515.1599999999</v>
      </c>
      <c r="F5" s="499">
        <v>1946797.9084299998</v>
      </c>
      <c r="I5" s="149"/>
      <c r="J5" s="51"/>
    </row>
    <row r="6" spans="1:10" ht="21" customHeight="1">
      <c r="A6" s="179" t="s">
        <v>11</v>
      </c>
      <c r="B6" s="497">
        <v>993293.85199999996</v>
      </c>
      <c r="C6" s="498">
        <v>222261.49098000003</v>
      </c>
      <c r="D6" s="497">
        <v>214819.76199999999</v>
      </c>
      <c r="E6" s="498">
        <v>2496729.5647999998</v>
      </c>
      <c r="F6" s="499">
        <v>3971872.2643499998</v>
      </c>
      <c r="I6" s="149"/>
      <c r="J6" s="51"/>
    </row>
    <row r="7" spans="1:10" ht="21" customHeight="1">
      <c r="A7" s="179" t="s">
        <v>5</v>
      </c>
      <c r="B7" s="497">
        <v>476103.97700000001</v>
      </c>
      <c r="C7" s="498">
        <v>88655.320999999996</v>
      </c>
      <c r="D7" s="497">
        <v>49323.347999999998</v>
      </c>
      <c r="E7" s="498">
        <v>524359.97199999995</v>
      </c>
      <c r="F7" s="499">
        <v>1043998.5486100002</v>
      </c>
      <c r="I7" s="149"/>
      <c r="J7" s="51"/>
    </row>
    <row r="8" spans="1:10" ht="21" customHeight="1">
      <c r="A8" s="179" t="s">
        <v>8</v>
      </c>
      <c r="B8" s="497">
        <v>498011.451</v>
      </c>
      <c r="C8" s="498">
        <v>113162.45600000001</v>
      </c>
      <c r="D8" s="497">
        <v>112679.89</v>
      </c>
      <c r="E8" s="498">
        <v>1075557.7679999999</v>
      </c>
      <c r="F8" s="499">
        <v>1727403.1770500001</v>
      </c>
      <c r="I8" s="149"/>
      <c r="J8" s="51"/>
    </row>
    <row r="9" spans="1:10" ht="21" customHeight="1">
      <c r="A9" s="179" t="s">
        <v>7</v>
      </c>
      <c r="B9" s="497">
        <v>513569.02799999999</v>
      </c>
      <c r="C9" s="498">
        <v>109326.12699999999</v>
      </c>
      <c r="D9" s="497">
        <v>100489.99400000001</v>
      </c>
      <c r="E9" s="498">
        <v>857005.25600000005</v>
      </c>
      <c r="F9" s="499">
        <v>1579427.36231</v>
      </c>
      <c r="I9" s="149"/>
      <c r="J9" s="51"/>
    </row>
    <row r="10" spans="1:10" ht="21" customHeight="1">
      <c r="A10" s="179" t="s">
        <v>14</v>
      </c>
      <c r="B10" s="497">
        <v>2400356.3560900004</v>
      </c>
      <c r="C10" s="498">
        <v>390351.59240000002</v>
      </c>
      <c r="D10" s="497">
        <v>249405.33</v>
      </c>
      <c r="E10" s="498">
        <v>2653539.8879499999</v>
      </c>
      <c r="F10" s="499">
        <v>4836494.6891999999</v>
      </c>
      <c r="I10" s="149"/>
      <c r="J10" s="51"/>
    </row>
    <row r="11" spans="1:10" ht="21" customHeight="1">
      <c r="A11" s="179" t="s">
        <v>12</v>
      </c>
      <c r="B11" s="497">
        <v>978013.81900000002</v>
      </c>
      <c r="C11" s="498">
        <v>155768.69498000003</v>
      </c>
      <c r="D11" s="497">
        <v>115231.505</v>
      </c>
      <c r="E11" s="498">
        <v>1317921.8218899998</v>
      </c>
      <c r="F11" s="499">
        <v>2095140.91817</v>
      </c>
      <c r="I11" s="149"/>
      <c r="J11" s="51"/>
    </row>
    <row r="12" spans="1:10" ht="21" customHeight="1">
      <c r="A12" s="179" t="s">
        <v>9</v>
      </c>
      <c r="B12" s="497">
        <v>364977.45660999999</v>
      </c>
      <c r="C12" s="498">
        <v>119967.76</v>
      </c>
      <c r="D12" s="497">
        <v>103443.622</v>
      </c>
      <c r="E12" s="498">
        <v>1116848.1029999999</v>
      </c>
      <c r="F12" s="499">
        <v>1606582.2731999999</v>
      </c>
      <c r="I12" s="149"/>
      <c r="J12" s="51"/>
    </row>
    <row r="13" spans="1:10" ht="21" customHeight="1">
      <c r="A13" s="179" t="s">
        <v>4</v>
      </c>
      <c r="B13" s="497">
        <v>413517.179</v>
      </c>
      <c r="C13" s="498">
        <v>132146.69890000002</v>
      </c>
      <c r="D13" s="497">
        <v>120599.22</v>
      </c>
      <c r="E13" s="498">
        <v>1148548.7890000001</v>
      </c>
      <c r="F13" s="499">
        <v>1590877.9968400002</v>
      </c>
      <c r="I13" s="149"/>
      <c r="J13" s="51"/>
    </row>
    <row r="14" spans="1:10" ht="21" customHeight="1">
      <c r="A14" s="179" t="s">
        <v>2</v>
      </c>
      <c r="B14" s="497">
        <v>960151.74162999995</v>
      </c>
      <c r="C14" s="498">
        <v>237348.21040000001</v>
      </c>
      <c r="D14" s="497">
        <v>202460.231</v>
      </c>
      <c r="E14" s="498">
        <v>1994783.6488800002</v>
      </c>
      <c r="F14" s="499">
        <v>4028649.9890100006</v>
      </c>
      <c r="I14" s="149"/>
      <c r="J14" s="51"/>
    </row>
    <row r="15" spans="1:10" ht="21" customHeight="1">
      <c r="A15" s="179" t="s">
        <v>6</v>
      </c>
      <c r="B15" s="497">
        <v>1911461.6311999999</v>
      </c>
      <c r="C15" s="498">
        <v>253460.36199999999</v>
      </c>
      <c r="D15" s="497">
        <v>154119.97200000001</v>
      </c>
      <c r="E15" s="498">
        <v>1750460.4110000001</v>
      </c>
      <c r="F15" s="499">
        <v>3344776.4571700003</v>
      </c>
      <c r="I15" s="149"/>
      <c r="J15" s="51"/>
    </row>
    <row r="16" spans="1:10" ht="21" customHeight="1">
      <c r="A16" s="179" t="s">
        <v>10</v>
      </c>
      <c r="B16" s="497">
        <v>296764.33941000002</v>
      </c>
      <c r="C16" s="498">
        <v>92977.066999999995</v>
      </c>
      <c r="D16" s="497">
        <v>111047.10129999999</v>
      </c>
      <c r="E16" s="498">
        <v>1117032.4934200002</v>
      </c>
      <c r="F16" s="499">
        <v>1487548.0424600001</v>
      </c>
      <c r="I16" s="149"/>
      <c r="J16" s="51"/>
    </row>
    <row r="17" spans="1:10" ht="21" customHeight="1" thickBot="1">
      <c r="A17" s="179" t="s">
        <v>13</v>
      </c>
      <c r="B17" s="497">
        <v>422116.02127999999</v>
      </c>
      <c r="C17" s="498">
        <v>113130.77899999999</v>
      </c>
      <c r="D17" s="497">
        <v>126502.304</v>
      </c>
      <c r="E17" s="498">
        <v>1423478.513</v>
      </c>
      <c r="F17" s="499">
        <v>1687619.7009999999</v>
      </c>
      <c r="I17" s="51"/>
      <c r="J17" s="51"/>
    </row>
    <row r="18" spans="1:10" ht="21" customHeight="1" thickBot="1">
      <c r="A18" s="154" t="s">
        <v>90</v>
      </c>
      <c r="B18" s="500">
        <f>SUM(B4:B17)</f>
        <v>11352019.48652</v>
      </c>
      <c r="C18" s="500">
        <f>SUM(C4:C17)</f>
        <v>2337541.0196599998</v>
      </c>
      <c r="D18" s="500">
        <f>SUM(D4:D17)</f>
        <v>1943612.2429799999</v>
      </c>
      <c r="E18" s="500">
        <f>SUM(E4:E17)</f>
        <v>20441613.646740001</v>
      </c>
      <c r="F18" s="500">
        <f>SUM(F4:F17)</f>
        <v>35265376.990840003</v>
      </c>
      <c r="H18" s="51"/>
      <c r="I18" s="51"/>
    </row>
    <row r="19" spans="1:10" ht="16.5" customHeight="1">
      <c r="A19" s="155" t="s">
        <v>193</v>
      </c>
      <c r="B19" s="156"/>
      <c r="C19" s="156"/>
      <c r="D19" s="156"/>
      <c r="E19" s="156"/>
      <c r="F19" s="156"/>
      <c r="I19" s="51"/>
    </row>
    <row r="20" spans="1:10" s="52" customFormat="1" ht="104.25" customHeight="1">
      <c r="A20" s="765" t="s">
        <v>249</v>
      </c>
      <c r="B20" s="765"/>
      <c r="C20" s="765"/>
      <c r="D20" s="765"/>
      <c r="E20" s="765"/>
      <c r="F20" s="765"/>
    </row>
    <row r="21" spans="1:10" s="52" customFormat="1" ht="15.75">
      <c r="A21" s="157"/>
      <c r="B21" s="158"/>
      <c r="C21" s="158"/>
      <c r="D21" s="158"/>
      <c r="E21" s="158"/>
      <c r="F21" s="158"/>
    </row>
    <row r="22" spans="1:10" ht="36" customHeight="1">
      <c r="A22" s="764" t="s">
        <v>336</v>
      </c>
      <c r="B22" s="764"/>
      <c r="C22" s="764"/>
      <c r="D22" s="764"/>
      <c r="E22" s="764"/>
      <c r="F22" s="764"/>
    </row>
    <row r="23" spans="1:10" ht="13.5" thickBot="1">
      <c r="A23" s="764"/>
      <c r="B23" s="764"/>
      <c r="C23" s="764"/>
      <c r="D23" s="764"/>
      <c r="E23" s="764"/>
      <c r="F23" s="764"/>
    </row>
    <row r="24" spans="1:10" ht="48" thickBot="1">
      <c r="A24" s="150" t="s">
        <v>0</v>
      </c>
      <c r="B24" s="151" t="s">
        <v>84</v>
      </c>
      <c r="C24" s="152" t="s">
        <v>85</v>
      </c>
      <c r="D24" s="151" t="s">
        <v>86</v>
      </c>
      <c r="E24" s="152" t="s">
        <v>87</v>
      </c>
      <c r="F24" s="153" t="s">
        <v>88</v>
      </c>
    </row>
    <row r="25" spans="1:10" ht="21" customHeight="1">
      <c r="A25" s="179" t="s">
        <v>89</v>
      </c>
      <c r="B25" s="428">
        <v>157.87</v>
      </c>
      <c r="C25" s="429">
        <v>23.19</v>
      </c>
      <c r="D25" s="428">
        <v>255.69900000000001</v>
      </c>
      <c r="E25" s="430">
        <v>350.50599999999997</v>
      </c>
      <c r="F25" s="431">
        <v>945.60400000000004</v>
      </c>
    </row>
    <row r="26" spans="1:10" ht="21" customHeight="1">
      <c r="A26" s="179" t="s">
        <v>3</v>
      </c>
      <c r="B26" s="428">
        <v>130.495</v>
      </c>
      <c r="C26" s="429">
        <v>17.061</v>
      </c>
      <c r="D26" s="428">
        <v>208.01</v>
      </c>
      <c r="E26" s="430">
        <v>256.30599999999998</v>
      </c>
      <c r="F26" s="431">
        <v>655.16499999999996</v>
      </c>
    </row>
    <row r="27" spans="1:10" ht="21" customHeight="1">
      <c r="A27" s="179" t="s">
        <v>11</v>
      </c>
      <c r="B27" s="428">
        <v>251.01900000000001</v>
      </c>
      <c r="C27" s="429">
        <v>28.15</v>
      </c>
      <c r="D27" s="428">
        <v>321.79399999999998</v>
      </c>
      <c r="E27" s="430">
        <v>484.46300000000002</v>
      </c>
      <c r="F27" s="431">
        <v>1253.144</v>
      </c>
    </row>
    <row r="28" spans="1:10" ht="21" customHeight="1">
      <c r="A28" s="179" t="s">
        <v>5</v>
      </c>
      <c r="B28" s="428">
        <v>121.831</v>
      </c>
      <c r="C28" s="429">
        <v>11.718</v>
      </c>
      <c r="D28" s="428">
        <v>59.226999999999997</v>
      </c>
      <c r="E28" s="430">
        <v>102.44499999999999</v>
      </c>
      <c r="F28" s="431">
        <v>390.02100000000002</v>
      </c>
    </row>
    <row r="29" spans="1:10" ht="21" customHeight="1">
      <c r="A29" s="179" t="s">
        <v>8</v>
      </c>
      <c r="B29" s="428">
        <v>128.70500000000001</v>
      </c>
      <c r="C29" s="429">
        <v>14.558999999999999</v>
      </c>
      <c r="D29" s="428">
        <v>166.05500000000001</v>
      </c>
      <c r="E29" s="430">
        <v>221.227</v>
      </c>
      <c r="F29" s="431">
        <v>572.12699999999995</v>
      </c>
    </row>
    <row r="30" spans="1:10" ht="21" customHeight="1">
      <c r="A30" s="179" t="s">
        <v>7</v>
      </c>
      <c r="B30" s="428">
        <v>132.35900000000001</v>
      </c>
      <c r="C30" s="429">
        <v>13.833</v>
      </c>
      <c r="D30" s="428">
        <v>150.39699999999999</v>
      </c>
      <c r="E30" s="430">
        <v>173.40700000000001</v>
      </c>
      <c r="F30" s="431">
        <v>527.72699999999998</v>
      </c>
    </row>
    <row r="31" spans="1:10" ht="21" customHeight="1">
      <c r="A31" s="179" t="s">
        <v>14</v>
      </c>
      <c r="B31" s="428">
        <v>623.03300000000002</v>
      </c>
      <c r="C31" s="429">
        <v>50.41</v>
      </c>
      <c r="D31" s="428">
        <v>285.83199999999999</v>
      </c>
      <c r="E31" s="430">
        <v>495.55700000000002</v>
      </c>
      <c r="F31" s="431">
        <v>1786.9459999999999</v>
      </c>
    </row>
    <row r="32" spans="1:10" ht="21" customHeight="1">
      <c r="A32" s="179" t="s">
        <v>12</v>
      </c>
      <c r="B32" s="428">
        <v>252.75700000000001</v>
      </c>
      <c r="C32" s="429">
        <v>20.548999999999999</v>
      </c>
      <c r="D32" s="428">
        <v>168.09299999999999</v>
      </c>
      <c r="E32" s="430">
        <v>264.03300000000002</v>
      </c>
      <c r="F32" s="431">
        <v>746.81299999999999</v>
      </c>
    </row>
    <row r="33" spans="1:6" ht="21" customHeight="1">
      <c r="A33" s="179" t="s">
        <v>9</v>
      </c>
      <c r="B33" s="428">
        <v>95.77</v>
      </c>
      <c r="C33" s="429">
        <v>14.874000000000001</v>
      </c>
      <c r="D33" s="428">
        <v>145.27199999999999</v>
      </c>
      <c r="E33" s="430">
        <v>220.29900000000001</v>
      </c>
      <c r="F33" s="431">
        <v>547.85</v>
      </c>
    </row>
    <row r="34" spans="1:6" ht="21" customHeight="1">
      <c r="A34" s="179" t="s">
        <v>4</v>
      </c>
      <c r="B34" s="428">
        <v>103.86499999999999</v>
      </c>
      <c r="C34" s="429">
        <v>17.260999999999999</v>
      </c>
      <c r="D34" s="428">
        <v>175.23099999999999</v>
      </c>
      <c r="E34" s="430">
        <v>216.679</v>
      </c>
      <c r="F34" s="431">
        <v>481.89400000000001</v>
      </c>
    </row>
    <row r="35" spans="1:6" ht="21" customHeight="1">
      <c r="A35" s="179" t="s">
        <v>2</v>
      </c>
      <c r="B35" s="428">
        <v>231.126</v>
      </c>
      <c r="C35" s="429">
        <v>30.818999999999999</v>
      </c>
      <c r="D35" s="428">
        <v>295.29599999999999</v>
      </c>
      <c r="E35" s="430">
        <v>408.07499999999999</v>
      </c>
      <c r="F35" s="431">
        <v>1154.299</v>
      </c>
    </row>
    <row r="36" spans="1:6" ht="21" customHeight="1">
      <c r="A36" s="179" t="s">
        <v>6</v>
      </c>
      <c r="B36" s="428">
        <v>476.66199999999998</v>
      </c>
      <c r="C36" s="429">
        <v>33.395000000000003</v>
      </c>
      <c r="D36" s="428">
        <v>213.87799999999999</v>
      </c>
      <c r="E36" s="430">
        <v>346.72800000000001</v>
      </c>
      <c r="F36" s="431">
        <v>1238.2360000000001</v>
      </c>
    </row>
    <row r="37" spans="1:6" ht="21" customHeight="1">
      <c r="A37" s="179" t="s">
        <v>10</v>
      </c>
      <c r="B37" s="428">
        <v>76.441999999999993</v>
      </c>
      <c r="C37" s="429">
        <v>11.662000000000001</v>
      </c>
      <c r="D37" s="428">
        <v>167.64099999999999</v>
      </c>
      <c r="E37" s="430">
        <v>216.80699999999999</v>
      </c>
      <c r="F37" s="431">
        <v>524.53599999999994</v>
      </c>
    </row>
    <row r="38" spans="1:6" ht="21" customHeight="1" thickBot="1">
      <c r="A38" s="179" t="s">
        <v>13</v>
      </c>
      <c r="B38" s="428">
        <v>120.825</v>
      </c>
      <c r="C38" s="429">
        <v>14.387</v>
      </c>
      <c r="D38" s="428">
        <v>189.95699999999999</v>
      </c>
      <c r="E38" s="430">
        <v>270.93400000000003</v>
      </c>
      <c r="F38" s="431">
        <v>592.52300000000002</v>
      </c>
    </row>
    <row r="39" spans="1:6" ht="21" customHeight="1" thickBot="1">
      <c r="A39" s="154" t="s">
        <v>90</v>
      </c>
      <c r="B39" s="432">
        <f>SUM(B25:B38)</f>
        <v>2902.759</v>
      </c>
      <c r="C39" s="433">
        <f>SUM(C25:C38)</f>
        <v>301.86799999999994</v>
      </c>
      <c r="D39" s="432">
        <f>SUM(D25:D38)</f>
        <v>2802.3819999999996</v>
      </c>
      <c r="E39" s="434">
        <f>SUM(E25:E38)</f>
        <v>4027.4659999999999</v>
      </c>
      <c r="F39" s="435">
        <f>SUM(F25:F38)</f>
        <v>11416.885</v>
      </c>
    </row>
    <row r="40" spans="1:6" ht="21" customHeight="1">
      <c r="A40" s="159" t="s">
        <v>194</v>
      </c>
      <c r="B40" s="159"/>
      <c r="C40" s="159"/>
      <c r="D40" s="159"/>
      <c r="E40" s="159"/>
      <c r="F40" s="159"/>
    </row>
  </sheetData>
  <mergeCells count="3">
    <mergeCell ref="A1:F2"/>
    <mergeCell ref="A22:F23"/>
    <mergeCell ref="A20:F2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horizontalDpi="4294967294" verticalDpi="4294967294" r:id="rId1"/>
  <headerFooter>
    <oddHeader>&amp;R&amp;14Příloha č. 11a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37"/>
  <sheetViews>
    <sheetView tabSelected="1" topLeftCell="A16" zoomScale="80" zoomScaleNormal="80" workbookViewId="0">
      <selection activeCell="K39" sqref="K39"/>
    </sheetView>
  </sheetViews>
  <sheetFormatPr defaultColWidth="9.140625" defaultRowHeight="15.75"/>
  <cols>
    <col min="1" max="1" width="23.42578125" style="161" customWidth="1"/>
    <col min="2" max="2" width="14" style="161" customWidth="1"/>
    <col min="3" max="4" width="11.140625" style="161" customWidth="1"/>
    <col min="5" max="5" width="14" style="161" customWidth="1"/>
    <col min="6" max="6" width="16.28515625" style="161" customWidth="1"/>
    <col min="7" max="7" width="11.28515625" style="161" customWidth="1"/>
    <col min="8" max="8" width="11.28515625" style="161" bestFit="1" customWidth="1"/>
    <col min="9" max="13" width="9.140625" style="161"/>
    <col min="14" max="14" width="10.42578125" style="161" bestFit="1" customWidth="1"/>
    <col min="15" max="16384" width="9.140625" style="161"/>
  </cols>
  <sheetData>
    <row r="1" spans="1:14" ht="36" customHeight="1" thickBot="1">
      <c r="A1" s="766" t="s">
        <v>341</v>
      </c>
      <c r="B1" s="766"/>
      <c r="C1" s="766"/>
      <c r="D1" s="766"/>
      <c r="E1" s="766"/>
      <c r="F1" s="766"/>
      <c r="G1" s="766"/>
    </row>
    <row r="2" spans="1:14" ht="36" customHeight="1" thickBot="1">
      <c r="A2" s="162" t="s">
        <v>202</v>
      </c>
      <c r="B2" s="163" t="s">
        <v>195</v>
      </c>
      <c r="C2" s="164" t="s">
        <v>91</v>
      </c>
      <c r="D2" s="163" t="s">
        <v>92</v>
      </c>
      <c r="E2" s="164" t="s">
        <v>93</v>
      </c>
      <c r="F2" s="163" t="s">
        <v>94</v>
      </c>
      <c r="G2" s="496" t="s">
        <v>95</v>
      </c>
    </row>
    <row r="3" spans="1:14" ht="19.5" customHeight="1">
      <c r="A3" s="178" t="s">
        <v>89</v>
      </c>
      <c r="B3" s="501">
        <v>151409.66999999998</v>
      </c>
      <c r="C3" s="502">
        <v>1070</v>
      </c>
      <c r="D3" s="501">
        <v>12983</v>
      </c>
      <c r="E3" s="502">
        <v>1144007.0543899999</v>
      </c>
      <c r="F3" s="501">
        <v>3001460.94147</v>
      </c>
      <c r="G3" s="522">
        <v>78.268000000000001</v>
      </c>
      <c r="N3" s="165"/>
    </row>
    <row r="4" spans="1:14" ht="19.5" customHeight="1">
      <c r="A4" s="178" t="s">
        <v>3</v>
      </c>
      <c r="B4" s="501">
        <v>197459.58473000003</v>
      </c>
      <c r="C4" s="502">
        <v>905</v>
      </c>
      <c r="D4" s="501">
        <v>8292</v>
      </c>
      <c r="E4" s="502">
        <v>376046.63141999993</v>
      </c>
      <c r="F4" s="501">
        <v>1361159.0019099999</v>
      </c>
      <c r="G4" s="522">
        <v>-15.036</v>
      </c>
      <c r="N4" s="165"/>
    </row>
    <row r="5" spans="1:14" ht="19.5" customHeight="1">
      <c r="A5" s="178" t="s">
        <v>11</v>
      </c>
      <c r="B5" s="501">
        <v>357833.99823999999</v>
      </c>
      <c r="C5" s="502">
        <v>1470</v>
      </c>
      <c r="D5" s="501">
        <v>16039.4</v>
      </c>
      <c r="E5" s="502">
        <v>941331.85360000003</v>
      </c>
      <c r="F5" s="501">
        <v>2644456.9813800002</v>
      </c>
      <c r="G5" s="522">
        <v>-44.124070000000003</v>
      </c>
      <c r="N5" s="165"/>
    </row>
    <row r="6" spans="1:14" ht="19.5" customHeight="1">
      <c r="A6" s="178" t="s">
        <v>5</v>
      </c>
      <c r="B6" s="501">
        <v>117777.42533</v>
      </c>
      <c r="C6" s="502">
        <v>435</v>
      </c>
      <c r="D6" s="501">
        <v>5793</v>
      </c>
      <c r="E6" s="502">
        <v>330633.02237999998</v>
      </c>
      <c r="F6" s="501">
        <v>587131.26989999996</v>
      </c>
      <c r="G6" s="522">
        <v>-7.5209999999999999</v>
      </c>
      <c r="N6" s="165"/>
    </row>
    <row r="7" spans="1:14" ht="19.5" customHeight="1">
      <c r="A7" s="178" t="s">
        <v>8</v>
      </c>
      <c r="B7" s="501">
        <v>170177.91999999998</v>
      </c>
      <c r="C7" s="502">
        <v>705</v>
      </c>
      <c r="D7" s="501">
        <v>7273.5</v>
      </c>
      <c r="E7" s="502">
        <v>368837.38519999996</v>
      </c>
      <c r="F7" s="501">
        <v>1178120.9848499999</v>
      </c>
      <c r="G7" s="522">
        <v>8.7769999999999992</v>
      </c>
      <c r="N7" s="165"/>
    </row>
    <row r="8" spans="1:14" ht="19.5" customHeight="1">
      <c r="A8" s="178" t="s">
        <v>7</v>
      </c>
      <c r="B8" s="501">
        <v>148075.94558</v>
      </c>
      <c r="C8" s="502">
        <v>512.29</v>
      </c>
      <c r="D8" s="501">
        <v>6199.375</v>
      </c>
      <c r="E8" s="502">
        <v>458565.38451999996</v>
      </c>
      <c r="F8" s="501">
        <v>963468.66110999999</v>
      </c>
      <c r="G8" s="522">
        <v>14.436099999999998</v>
      </c>
      <c r="N8" s="165"/>
    </row>
    <row r="9" spans="1:14" ht="19.5" customHeight="1">
      <c r="A9" s="178" t="s">
        <v>14</v>
      </c>
      <c r="B9" s="501">
        <v>497158.54002999997</v>
      </c>
      <c r="C9" s="502">
        <v>1870</v>
      </c>
      <c r="D9" s="501">
        <v>20329.291000000001</v>
      </c>
      <c r="E9" s="502">
        <v>1810551.6806099997</v>
      </c>
      <c r="F9" s="501">
        <v>2495085.4975100001</v>
      </c>
      <c r="G9" s="522">
        <v>12.600509999999995</v>
      </c>
      <c r="N9" s="165"/>
    </row>
    <row r="10" spans="1:14" ht="19.5" customHeight="1">
      <c r="A10" s="178" t="s">
        <v>12</v>
      </c>
      <c r="B10" s="501">
        <v>233728.02054</v>
      </c>
      <c r="C10" s="502">
        <v>780</v>
      </c>
      <c r="D10" s="501">
        <v>9321</v>
      </c>
      <c r="E10" s="502">
        <v>513475.55955000001</v>
      </c>
      <c r="F10" s="501">
        <v>1334034.33403</v>
      </c>
      <c r="G10" s="522">
        <v>-14.356590000000001</v>
      </c>
      <c r="N10" s="165"/>
    </row>
    <row r="11" spans="1:14" ht="19.5" customHeight="1">
      <c r="A11" s="178" t="s">
        <v>9</v>
      </c>
      <c r="B11" s="501">
        <v>170371.56299999999</v>
      </c>
      <c r="C11" s="502">
        <v>735</v>
      </c>
      <c r="D11" s="501">
        <v>6630</v>
      </c>
      <c r="E11" s="502">
        <v>306752.22443</v>
      </c>
      <c r="F11" s="501">
        <v>1119932.9972000001</v>
      </c>
      <c r="G11" s="522">
        <v>8.5869999999999997</v>
      </c>
      <c r="N11" s="165"/>
    </row>
    <row r="12" spans="1:14" ht="19.5" customHeight="1">
      <c r="A12" s="178" t="s">
        <v>4</v>
      </c>
      <c r="B12" s="501">
        <v>134174.89855000001</v>
      </c>
      <c r="C12" s="502">
        <v>490</v>
      </c>
      <c r="D12" s="501">
        <v>6685.5</v>
      </c>
      <c r="E12" s="502">
        <v>253765.19688</v>
      </c>
      <c r="F12" s="501">
        <v>1193525.2956000001</v>
      </c>
      <c r="G12" s="522">
        <v>22.114939999999997</v>
      </c>
      <c r="N12" s="165"/>
    </row>
    <row r="13" spans="1:14" ht="19.5" customHeight="1">
      <c r="A13" s="178" t="s">
        <v>2</v>
      </c>
      <c r="B13" s="501">
        <v>313220.14361000003</v>
      </c>
      <c r="C13" s="502">
        <v>1465</v>
      </c>
      <c r="D13" s="501">
        <v>15412.6</v>
      </c>
      <c r="E13" s="502">
        <v>540229.52884000004</v>
      </c>
      <c r="F13" s="501">
        <v>3151186.2385500004</v>
      </c>
      <c r="G13" s="522">
        <v>-4.5816399999999993</v>
      </c>
      <c r="N13" s="165"/>
    </row>
    <row r="14" spans="1:14" ht="19.5" customHeight="1">
      <c r="A14" s="178" t="s">
        <v>6</v>
      </c>
      <c r="B14" s="501">
        <v>361116.76267000003</v>
      </c>
      <c r="C14" s="502">
        <v>1250</v>
      </c>
      <c r="D14" s="501">
        <v>16893.59</v>
      </c>
      <c r="E14" s="502">
        <v>1271731.0704900003</v>
      </c>
      <c r="F14" s="501">
        <v>1677122.62481</v>
      </c>
      <c r="G14" s="522">
        <v>-83.188609999999997</v>
      </c>
      <c r="N14" s="165"/>
    </row>
    <row r="15" spans="1:14" ht="19.5" customHeight="1">
      <c r="A15" s="178" t="s">
        <v>10</v>
      </c>
      <c r="B15" s="501">
        <v>172005.91678</v>
      </c>
      <c r="C15" s="502">
        <v>575</v>
      </c>
      <c r="D15" s="501">
        <v>5492.5</v>
      </c>
      <c r="E15" s="502">
        <v>234620.14387999999</v>
      </c>
      <c r="F15" s="501">
        <v>1072711.5624899999</v>
      </c>
      <c r="G15" s="522">
        <v>16.573</v>
      </c>
      <c r="N15" s="165"/>
    </row>
    <row r="16" spans="1:14" ht="19.5" customHeight="1" thickBot="1">
      <c r="A16" s="178" t="s">
        <v>13</v>
      </c>
      <c r="B16" s="501">
        <v>188296.97200000001</v>
      </c>
      <c r="C16" s="502">
        <v>940</v>
      </c>
      <c r="D16" s="501">
        <v>5759</v>
      </c>
      <c r="E16" s="502">
        <v>311262.12800000003</v>
      </c>
      <c r="F16" s="501">
        <v>1178448.23</v>
      </c>
      <c r="G16" s="522">
        <v>1.1499999999999999</v>
      </c>
      <c r="N16" s="165"/>
    </row>
    <row r="17" spans="1:13" ht="19.5" customHeight="1" thickBot="1">
      <c r="A17" s="166" t="s">
        <v>90</v>
      </c>
      <c r="B17" s="503">
        <f t="shared" ref="B17:G17" si="0">SUM(B3:B16)</f>
        <v>3212807.3610600005</v>
      </c>
      <c r="C17" s="503">
        <f t="shared" si="0"/>
        <v>13202.29</v>
      </c>
      <c r="D17" s="503">
        <f t="shared" si="0"/>
        <v>143103.75600000002</v>
      </c>
      <c r="E17" s="503">
        <f t="shared" si="0"/>
        <v>8861808.864190001</v>
      </c>
      <c r="F17" s="503">
        <f t="shared" si="0"/>
        <v>22957844.620810002</v>
      </c>
      <c r="G17" s="523">
        <f t="shared" si="0"/>
        <v>-6.3013600000000149</v>
      </c>
    </row>
    <row r="18" spans="1:13" ht="19.5" customHeight="1">
      <c r="A18" s="167" t="s">
        <v>193</v>
      </c>
      <c r="H18" s="165"/>
    </row>
    <row r="20" spans="1:13" ht="36" customHeight="1" thickBot="1">
      <c r="A20" s="766" t="s">
        <v>342</v>
      </c>
      <c r="B20" s="766"/>
      <c r="C20" s="766"/>
      <c r="D20" s="766"/>
      <c r="E20" s="766"/>
      <c r="F20" s="766"/>
      <c r="G20" s="766"/>
      <c r="H20" s="165"/>
    </row>
    <row r="21" spans="1:13" ht="36" customHeight="1" thickBot="1">
      <c r="A21" s="162" t="s">
        <v>202</v>
      </c>
      <c r="B21" s="163" t="s">
        <v>195</v>
      </c>
      <c r="C21" s="164" t="s">
        <v>91</v>
      </c>
      <c r="D21" s="163" t="s">
        <v>92</v>
      </c>
      <c r="E21" s="164" t="s">
        <v>93</v>
      </c>
      <c r="F21" s="163" t="s">
        <v>94</v>
      </c>
    </row>
    <row r="22" spans="1:13" ht="19.5" customHeight="1">
      <c r="A22" s="177" t="s">
        <v>89</v>
      </c>
      <c r="B22" s="436">
        <v>254061</v>
      </c>
      <c r="C22" s="437">
        <v>214</v>
      </c>
      <c r="D22" s="438">
        <v>996</v>
      </c>
      <c r="E22" s="437">
        <v>275021</v>
      </c>
      <c r="F22" s="438">
        <v>415312</v>
      </c>
      <c r="M22" s="168"/>
    </row>
    <row r="23" spans="1:13" ht="19.5" customHeight="1">
      <c r="A23" s="177" t="s">
        <v>3</v>
      </c>
      <c r="B23" s="436">
        <v>329313</v>
      </c>
      <c r="C23" s="437">
        <v>182</v>
      </c>
      <c r="D23" s="436">
        <v>632</v>
      </c>
      <c r="E23" s="437">
        <v>122455</v>
      </c>
      <c r="F23" s="436">
        <v>202583</v>
      </c>
      <c r="M23" s="168"/>
    </row>
    <row r="24" spans="1:13" ht="19.5" customHeight="1">
      <c r="A24" s="177" t="s">
        <v>11</v>
      </c>
      <c r="B24" s="436">
        <v>595281</v>
      </c>
      <c r="C24" s="437">
        <v>296</v>
      </c>
      <c r="D24" s="436">
        <v>1229</v>
      </c>
      <c r="E24" s="437">
        <v>272733</v>
      </c>
      <c r="F24" s="436">
        <v>383605</v>
      </c>
      <c r="M24" s="168"/>
    </row>
    <row r="25" spans="1:13" ht="19.5" customHeight="1">
      <c r="A25" s="177" t="s">
        <v>5</v>
      </c>
      <c r="B25" s="436">
        <v>199142</v>
      </c>
      <c r="C25" s="437">
        <v>87</v>
      </c>
      <c r="D25" s="436">
        <v>445</v>
      </c>
      <c r="E25" s="437">
        <v>98609</v>
      </c>
      <c r="F25" s="436">
        <v>91738</v>
      </c>
      <c r="M25" s="168"/>
    </row>
    <row r="26" spans="1:13" ht="19.5" customHeight="1">
      <c r="A26" s="177" t="s">
        <v>8</v>
      </c>
      <c r="B26" s="436">
        <v>283893</v>
      </c>
      <c r="C26" s="437">
        <v>141</v>
      </c>
      <c r="D26" s="436">
        <v>558</v>
      </c>
      <c r="E26" s="437">
        <v>114026</v>
      </c>
      <c r="F26" s="436">
        <v>173509</v>
      </c>
      <c r="M26" s="168"/>
    </row>
    <row r="27" spans="1:13" ht="19.5" customHeight="1">
      <c r="A27" s="177" t="s">
        <v>7</v>
      </c>
      <c r="B27" s="436">
        <v>248475</v>
      </c>
      <c r="C27" s="437">
        <v>103</v>
      </c>
      <c r="D27" s="436">
        <v>476</v>
      </c>
      <c r="E27" s="437">
        <v>134632</v>
      </c>
      <c r="F27" s="436">
        <v>144041</v>
      </c>
      <c r="M27" s="168"/>
    </row>
    <row r="28" spans="1:13" ht="19.5" customHeight="1">
      <c r="A28" s="177" t="s">
        <v>14</v>
      </c>
      <c r="B28" s="436">
        <v>828812</v>
      </c>
      <c r="C28" s="437">
        <v>375</v>
      </c>
      <c r="D28" s="436">
        <v>1542</v>
      </c>
      <c r="E28" s="437">
        <v>578569</v>
      </c>
      <c r="F28" s="436">
        <v>377648</v>
      </c>
      <c r="M28" s="168"/>
    </row>
    <row r="29" spans="1:13" ht="19.5" customHeight="1">
      <c r="A29" s="177" t="s">
        <v>12</v>
      </c>
      <c r="B29" s="436">
        <v>387549</v>
      </c>
      <c r="C29" s="437">
        <v>156</v>
      </c>
      <c r="D29" s="436">
        <v>716</v>
      </c>
      <c r="E29" s="437">
        <v>161792</v>
      </c>
      <c r="F29" s="436">
        <v>196600</v>
      </c>
      <c r="M29" s="168"/>
    </row>
    <row r="30" spans="1:13" ht="19.5" customHeight="1">
      <c r="A30" s="177" t="s">
        <v>9</v>
      </c>
      <c r="B30" s="436">
        <v>282642</v>
      </c>
      <c r="C30" s="437">
        <v>147</v>
      </c>
      <c r="D30" s="436">
        <v>504</v>
      </c>
      <c r="E30" s="437">
        <v>100901</v>
      </c>
      <c r="F30" s="436">
        <v>163656</v>
      </c>
      <c r="M30" s="168"/>
    </row>
    <row r="31" spans="1:13" ht="19.5" customHeight="1">
      <c r="A31" s="177" t="s">
        <v>4</v>
      </c>
      <c r="B31" s="436">
        <v>225558</v>
      </c>
      <c r="C31" s="437">
        <v>98</v>
      </c>
      <c r="D31" s="436">
        <v>512</v>
      </c>
      <c r="E31" s="437">
        <v>79987</v>
      </c>
      <c r="F31" s="436">
        <v>175739</v>
      </c>
      <c r="M31" s="168"/>
    </row>
    <row r="32" spans="1:13" ht="19.5" customHeight="1">
      <c r="A32" s="177" t="s">
        <v>2</v>
      </c>
      <c r="B32" s="436">
        <v>527438</v>
      </c>
      <c r="C32" s="437">
        <v>293</v>
      </c>
      <c r="D32" s="436">
        <v>1189</v>
      </c>
      <c r="E32" s="437">
        <v>167675</v>
      </c>
      <c r="F32" s="436">
        <v>457704</v>
      </c>
      <c r="M32" s="168"/>
    </row>
    <row r="33" spans="1:13" ht="19.5" customHeight="1">
      <c r="A33" s="177" t="s">
        <v>6</v>
      </c>
      <c r="B33" s="436">
        <v>610663</v>
      </c>
      <c r="C33" s="437">
        <v>254</v>
      </c>
      <c r="D33" s="436">
        <v>1298</v>
      </c>
      <c r="E33" s="437">
        <v>358980</v>
      </c>
      <c r="F33" s="436">
        <v>267041</v>
      </c>
      <c r="M33" s="168"/>
    </row>
    <row r="34" spans="1:13" ht="19.5" customHeight="1">
      <c r="A34" s="177" t="s">
        <v>10</v>
      </c>
      <c r="B34" s="436">
        <v>284491</v>
      </c>
      <c r="C34" s="437">
        <v>115</v>
      </c>
      <c r="D34" s="436">
        <v>425</v>
      </c>
      <c r="E34" s="437">
        <v>82959</v>
      </c>
      <c r="F34" s="436">
        <v>156546</v>
      </c>
      <c r="M34" s="168"/>
    </row>
    <row r="35" spans="1:13" ht="19.5" customHeight="1" thickBot="1">
      <c r="A35" s="177" t="s">
        <v>13</v>
      </c>
      <c r="B35" s="436">
        <v>310239</v>
      </c>
      <c r="C35" s="437">
        <v>188</v>
      </c>
      <c r="D35" s="436">
        <v>439</v>
      </c>
      <c r="E35" s="437">
        <v>109987</v>
      </c>
      <c r="F35" s="436">
        <v>171670</v>
      </c>
      <c r="M35" s="168"/>
    </row>
    <row r="36" spans="1:13" ht="19.5" customHeight="1" thickBot="1">
      <c r="A36" s="166" t="s">
        <v>90</v>
      </c>
      <c r="B36" s="439">
        <f>SUM(B22:B35)</f>
        <v>5367557</v>
      </c>
      <c r="C36" s="439">
        <f>SUM(C22:C35)</f>
        <v>2649</v>
      </c>
      <c r="D36" s="439">
        <f>SUM(D22:D35)</f>
        <v>10961</v>
      </c>
      <c r="E36" s="440">
        <f>SUM(E22:E35)</f>
        <v>2658326</v>
      </c>
      <c r="F36" s="439">
        <f>SUM(F22:F35)</f>
        <v>3377392</v>
      </c>
    </row>
    <row r="37" spans="1:13" ht="19.5" customHeight="1">
      <c r="A37" s="167" t="s">
        <v>194</v>
      </c>
    </row>
  </sheetData>
  <mergeCells count="2">
    <mergeCell ref="A1:G1"/>
    <mergeCell ref="A20:G20"/>
  </mergeCells>
  <printOptions horizontalCentered="1"/>
  <pageMargins left="0.7" right="0.7" top="0.75" bottom="0.75" header="0.3" footer="0.3"/>
  <pageSetup paperSize="9" scale="86" orientation="portrait" horizontalDpi="4294967294" r:id="rId1"/>
  <headerFooter>
    <oddHeader>&amp;RPříloha č. 11b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36"/>
  <sheetViews>
    <sheetView zoomScale="80" zoomScaleNormal="80" workbookViewId="0">
      <selection activeCell="F53" sqref="F53"/>
    </sheetView>
  </sheetViews>
  <sheetFormatPr defaultColWidth="9.140625" defaultRowHeight="15.75"/>
  <cols>
    <col min="1" max="1" width="23" style="161" customWidth="1"/>
    <col min="2" max="11" width="14.140625" style="161" customWidth="1"/>
    <col min="12" max="16384" width="9.140625" style="161"/>
  </cols>
  <sheetData>
    <row r="1" spans="1:17" ht="30" customHeight="1" thickBot="1">
      <c r="A1" s="767" t="s">
        <v>343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</row>
    <row r="2" spans="1:17" ht="24" customHeight="1" thickBot="1">
      <c r="A2" s="768" t="s">
        <v>202</v>
      </c>
      <c r="B2" s="771" t="s">
        <v>85</v>
      </c>
      <c r="C2" s="772"/>
      <c r="D2" s="772"/>
      <c r="E2" s="772"/>
      <c r="F2" s="772"/>
      <c r="G2" s="772"/>
      <c r="H2" s="772"/>
      <c r="I2" s="772"/>
      <c r="J2" s="772"/>
      <c r="K2" s="773"/>
    </row>
    <row r="3" spans="1:17" ht="24" customHeight="1" thickBot="1">
      <c r="A3" s="769"/>
      <c r="B3" s="774" t="s">
        <v>105</v>
      </c>
      <c r="C3" s="775"/>
      <c r="D3" s="775"/>
      <c r="E3" s="775"/>
      <c r="F3" s="776"/>
      <c r="G3" s="774" t="s">
        <v>99</v>
      </c>
      <c r="H3" s="775"/>
      <c r="I3" s="775"/>
      <c r="J3" s="775"/>
      <c r="K3" s="776"/>
    </row>
    <row r="4" spans="1:17" ht="74.25" customHeight="1" thickBot="1">
      <c r="A4" s="770"/>
      <c r="B4" s="163" t="s">
        <v>196</v>
      </c>
      <c r="C4" s="164" t="s">
        <v>101</v>
      </c>
      <c r="D4" s="163" t="s">
        <v>197</v>
      </c>
      <c r="E4" s="164" t="s">
        <v>100</v>
      </c>
      <c r="F4" s="163" t="s">
        <v>198</v>
      </c>
      <c r="G4" s="164" t="s">
        <v>196</v>
      </c>
      <c r="H4" s="163" t="s">
        <v>101</v>
      </c>
      <c r="I4" s="163" t="s">
        <v>197</v>
      </c>
      <c r="J4" s="164" t="s">
        <v>100</v>
      </c>
      <c r="K4" s="163" t="s">
        <v>198</v>
      </c>
    </row>
    <row r="5" spans="1:17" ht="20.25" customHeight="1">
      <c r="A5" s="177" t="s">
        <v>89</v>
      </c>
      <c r="B5" s="504">
        <v>1947</v>
      </c>
      <c r="C5" s="505">
        <v>105835.36697999999</v>
      </c>
      <c r="D5" s="505">
        <v>86242.351999999999</v>
      </c>
      <c r="E5" s="506">
        <v>1575</v>
      </c>
      <c r="F5" s="505">
        <v>1915.34</v>
      </c>
      <c r="G5" s="437">
        <v>193</v>
      </c>
      <c r="H5" s="438">
        <v>10458</v>
      </c>
      <c r="I5" s="437">
        <v>12498</v>
      </c>
      <c r="J5" s="438">
        <v>34</v>
      </c>
      <c r="K5" s="441">
        <v>7</v>
      </c>
      <c r="O5" s="165"/>
      <c r="Q5" s="168"/>
    </row>
    <row r="6" spans="1:17" ht="20.25" customHeight="1">
      <c r="A6" s="177" t="s">
        <v>3</v>
      </c>
      <c r="B6" s="504">
        <v>988</v>
      </c>
      <c r="C6" s="504">
        <v>64022.616999999998</v>
      </c>
      <c r="D6" s="504">
        <v>52706.881000000001</v>
      </c>
      <c r="E6" s="506">
        <v>1075</v>
      </c>
      <c r="F6" s="504">
        <v>1062.606</v>
      </c>
      <c r="G6" s="437">
        <v>112</v>
      </c>
      <c r="H6" s="436">
        <v>7185</v>
      </c>
      <c r="I6" s="437">
        <v>9706</v>
      </c>
      <c r="J6" s="436">
        <v>44</v>
      </c>
      <c r="K6" s="441">
        <v>14</v>
      </c>
      <c r="O6" s="165"/>
      <c r="Q6" s="168"/>
    </row>
    <row r="7" spans="1:17" ht="20.25" customHeight="1">
      <c r="A7" s="177" t="s">
        <v>11</v>
      </c>
      <c r="B7" s="504">
        <v>1022</v>
      </c>
      <c r="C7" s="504">
        <v>54662.184999999998</v>
      </c>
      <c r="D7" s="504">
        <v>43257.101999999999</v>
      </c>
      <c r="E7" s="506">
        <v>625</v>
      </c>
      <c r="F7" s="504">
        <v>378.27300000000002</v>
      </c>
      <c r="G7" s="437">
        <v>222</v>
      </c>
      <c r="H7" s="436">
        <v>11809</v>
      </c>
      <c r="I7" s="437">
        <v>16031</v>
      </c>
      <c r="J7" s="436">
        <v>63</v>
      </c>
      <c r="K7" s="441">
        <v>25</v>
      </c>
      <c r="O7" s="165"/>
      <c r="Q7" s="168"/>
    </row>
    <row r="8" spans="1:17" ht="20.25" customHeight="1">
      <c r="A8" s="177" t="s">
        <v>5</v>
      </c>
      <c r="B8" s="504">
        <v>526</v>
      </c>
      <c r="C8" s="504">
        <v>42949.837</v>
      </c>
      <c r="D8" s="504">
        <v>36799.544000000002</v>
      </c>
      <c r="E8" s="506">
        <v>625</v>
      </c>
      <c r="F8" s="504">
        <v>661.09100000000001</v>
      </c>
      <c r="G8" s="437">
        <v>114</v>
      </c>
      <c r="H8" s="436">
        <v>5233</v>
      </c>
      <c r="I8" s="437">
        <v>6332</v>
      </c>
      <c r="J8" s="436">
        <v>32</v>
      </c>
      <c r="K8" s="441">
        <v>7</v>
      </c>
      <c r="O8" s="165"/>
      <c r="Q8" s="168"/>
    </row>
    <row r="9" spans="1:17" ht="20.25" customHeight="1">
      <c r="A9" s="177" t="s">
        <v>8</v>
      </c>
      <c r="B9" s="504">
        <v>1000</v>
      </c>
      <c r="C9" s="504">
        <v>41236.468999999997</v>
      </c>
      <c r="D9" s="504">
        <v>35306.491000000002</v>
      </c>
      <c r="E9" s="506">
        <v>800</v>
      </c>
      <c r="F9" s="504">
        <v>466.27199999999999</v>
      </c>
      <c r="G9" s="437">
        <v>115</v>
      </c>
      <c r="H9" s="436">
        <v>6368</v>
      </c>
      <c r="I9" s="437">
        <v>8043</v>
      </c>
      <c r="J9" s="436">
        <v>25</v>
      </c>
      <c r="K9" s="441">
        <v>8</v>
      </c>
      <c r="O9" s="165"/>
      <c r="Q9" s="168"/>
    </row>
    <row r="10" spans="1:17" ht="20.25" customHeight="1">
      <c r="A10" s="177" t="s">
        <v>7</v>
      </c>
      <c r="B10" s="504">
        <v>1264</v>
      </c>
      <c r="C10" s="504">
        <v>51168.307999999997</v>
      </c>
      <c r="D10" s="504">
        <v>43038.42</v>
      </c>
      <c r="E10" s="506">
        <v>675</v>
      </c>
      <c r="F10" s="504">
        <v>340.55</v>
      </c>
      <c r="G10" s="437">
        <v>142</v>
      </c>
      <c r="H10" s="436">
        <v>5886</v>
      </c>
      <c r="I10" s="437">
        <v>7774</v>
      </c>
      <c r="J10" s="436">
        <v>28</v>
      </c>
      <c r="K10" s="441">
        <v>3</v>
      </c>
      <c r="O10" s="165"/>
      <c r="Q10" s="168"/>
    </row>
    <row r="11" spans="1:17" ht="20.25" customHeight="1">
      <c r="A11" s="177" t="s">
        <v>14</v>
      </c>
      <c r="B11" s="504">
        <v>1233</v>
      </c>
      <c r="C11" s="504">
        <v>75289.564480000001</v>
      </c>
      <c r="D11" s="504">
        <v>60170.969499999999</v>
      </c>
      <c r="E11" s="506">
        <v>1175</v>
      </c>
      <c r="F11" s="504">
        <v>773.02</v>
      </c>
      <c r="G11" s="437">
        <v>382</v>
      </c>
      <c r="H11" s="436">
        <v>20977</v>
      </c>
      <c r="I11" s="437">
        <v>28884</v>
      </c>
      <c r="J11" s="436">
        <v>114</v>
      </c>
      <c r="K11" s="441">
        <v>53</v>
      </c>
      <c r="O11" s="165"/>
      <c r="Q11" s="168"/>
    </row>
    <row r="12" spans="1:17" ht="20.25" customHeight="1">
      <c r="A12" s="177" t="s">
        <v>12</v>
      </c>
      <c r="B12" s="504">
        <v>3349</v>
      </c>
      <c r="C12" s="504">
        <v>181881.24340000001</v>
      </c>
      <c r="D12" s="504">
        <v>156702.057</v>
      </c>
      <c r="E12" s="506">
        <v>2850</v>
      </c>
      <c r="F12" s="504">
        <v>3086.0120000000002</v>
      </c>
      <c r="G12" s="437">
        <v>139</v>
      </c>
      <c r="H12" s="436">
        <v>8984</v>
      </c>
      <c r="I12" s="437">
        <v>11367</v>
      </c>
      <c r="J12" s="436">
        <v>48</v>
      </c>
      <c r="K12" s="441">
        <v>11</v>
      </c>
      <c r="O12" s="165"/>
      <c r="Q12" s="168"/>
    </row>
    <row r="13" spans="1:17" ht="20.25" customHeight="1">
      <c r="A13" s="177" t="s">
        <v>9</v>
      </c>
      <c r="B13" s="504">
        <v>1044</v>
      </c>
      <c r="C13" s="504">
        <v>57149.192999999999</v>
      </c>
      <c r="D13" s="504">
        <v>46307.95</v>
      </c>
      <c r="E13" s="506">
        <v>800</v>
      </c>
      <c r="F13" s="504">
        <v>517.22</v>
      </c>
      <c r="G13" s="437">
        <v>117</v>
      </c>
      <c r="H13" s="436">
        <v>6225</v>
      </c>
      <c r="I13" s="437">
        <v>8493</v>
      </c>
      <c r="J13" s="436">
        <v>32</v>
      </c>
      <c r="K13" s="441">
        <v>7</v>
      </c>
      <c r="O13" s="165"/>
      <c r="Q13" s="168"/>
    </row>
    <row r="14" spans="1:17" ht="20.25" customHeight="1">
      <c r="A14" s="177" t="s">
        <v>4</v>
      </c>
      <c r="B14" s="504">
        <v>1133</v>
      </c>
      <c r="C14" s="504">
        <v>63582.367899999997</v>
      </c>
      <c r="D14" s="504">
        <v>50352.758000000002</v>
      </c>
      <c r="E14" s="506">
        <v>800</v>
      </c>
      <c r="F14" s="504">
        <v>249.95500000000001</v>
      </c>
      <c r="G14" s="437">
        <v>129</v>
      </c>
      <c r="H14" s="436">
        <v>7621</v>
      </c>
      <c r="I14" s="437">
        <v>9474</v>
      </c>
      <c r="J14" s="436">
        <v>32</v>
      </c>
      <c r="K14" s="441">
        <v>5</v>
      </c>
      <c r="O14" s="165"/>
      <c r="Q14" s="168"/>
    </row>
    <row r="15" spans="1:17" ht="20.25" customHeight="1">
      <c r="A15" s="177" t="s">
        <v>2</v>
      </c>
      <c r="B15" s="504">
        <v>1685</v>
      </c>
      <c r="C15" s="504">
        <v>80375.858999999997</v>
      </c>
      <c r="D15" s="504">
        <v>67495.047000000006</v>
      </c>
      <c r="E15" s="506">
        <v>825</v>
      </c>
      <c r="F15" s="504">
        <v>638</v>
      </c>
      <c r="G15" s="437">
        <v>252</v>
      </c>
      <c r="H15" s="436">
        <v>13572</v>
      </c>
      <c r="I15" s="437">
        <v>16901</v>
      </c>
      <c r="J15" s="436">
        <v>83</v>
      </c>
      <c r="K15" s="441">
        <v>11</v>
      </c>
      <c r="O15" s="165"/>
      <c r="Q15" s="168"/>
    </row>
    <row r="16" spans="1:17" ht="20.25" customHeight="1">
      <c r="A16" s="177" t="s">
        <v>6</v>
      </c>
      <c r="B16" s="504">
        <v>2200</v>
      </c>
      <c r="C16" s="504">
        <v>111160.319</v>
      </c>
      <c r="D16" s="504">
        <v>91106.024000000005</v>
      </c>
      <c r="E16" s="506">
        <v>2075</v>
      </c>
      <c r="F16" s="504">
        <v>915.85440000000006</v>
      </c>
      <c r="G16" s="437">
        <v>396</v>
      </c>
      <c r="H16" s="436">
        <v>14372</v>
      </c>
      <c r="I16" s="437">
        <v>18557</v>
      </c>
      <c r="J16" s="436">
        <v>53</v>
      </c>
      <c r="K16" s="441">
        <v>17</v>
      </c>
      <c r="O16" s="165"/>
      <c r="Q16" s="168"/>
    </row>
    <row r="17" spans="1:17" ht="20.25" customHeight="1">
      <c r="A17" s="177" t="s">
        <v>10</v>
      </c>
      <c r="B17" s="504">
        <v>3468</v>
      </c>
      <c r="C17" s="504">
        <v>122752.09</v>
      </c>
      <c r="D17" s="504">
        <v>97421.92</v>
      </c>
      <c r="E17" s="506">
        <v>1275</v>
      </c>
      <c r="F17" s="504">
        <v>1324.337</v>
      </c>
      <c r="G17" s="437">
        <v>59</v>
      </c>
      <c r="H17" s="436">
        <v>4880</v>
      </c>
      <c r="I17" s="437">
        <v>6690</v>
      </c>
      <c r="J17" s="436">
        <v>25</v>
      </c>
      <c r="K17" s="441">
        <v>8</v>
      </c>
      <c r="O17" s="165"/>
      <c r="Q17" s="168"/>
    </row>
    <row r="18" spans="1:17" ht="20.25" customHeight="1" thickBot="1">
      <c r="A18" s="177" t="s">
        <v>13</v>
      </c>
      <c r="B18" s="504">
        <v>642</v>
      </c>
      <c r="C18" s="504">
        <v>54149.165000000001</v>
      </c>
      <c r="D18" s="504">
        <v>44102.004000000001</v>
      </c>
      <c r="E18" s="506">
        <v>975</v>
      </c>
      <c r="F18" s="504">
        <v>658.49099999999999</v>
      </c>
      <c r="G18" s="437">
        <v>71</v>
      </c>
      <c r="H18" s="436">
        <v>6132</v>
      </c>
      <c r="I18" s="437">
        <v>8135</v>
      </c>
      <c r="J18" s="436">
        <v>39</v>
      </c>
      <c r="K18" s="441">
        <v>10</v>
      </c>
      <c r="O18" s="165"/>
      <c r="Q18" s="168"/>
    </row>
    <row r="19" spans="1:17" ht="20.25" customHeight="1" thickBot="1">
      <c r="A19" s="166" t="s">
        <v>90</v>
      </c>
      <c r="B19" s="507">
        <f t="shared" ref="B19:F19" si="0">SUM(B5:B18)</f>
        <v>21501</v>
      </c>
      <c r="C19" s="507">
        <f t="shared" si="0"/>
        <v>1106214.58476</v>
      </c>
      <c r="D19" s="507">
        <f t="shared" si="0"/>
        <v>911009.51950000005</v>
      </c>
      <c r="E19" s="508">
        <f t="shared" si="0"/>
        <v>16150</v>
      </c>
      <c r="F19" s="507">
        <f t="shared" si="0"/>
        <v>12987.0214</v>
      </c>
      <c r="G19" s="440">
        <f t="shared" ref="G19:K19" si="1">SUM(G5:G18)</f>
        <v>2443</v>
      </c>
      <c r="H19" s="439">
        <f t="shared" si="1"/>
        <v>129702</v>
      </c>
      <c r="I19" s="439">
        <f t="shared" si="1"/>
        <v>168885</v>
      </c>
      <c r="J19" s="439">
        <f t="shared" si="1"/>
        <v>652</v>
      </c>
      <c r="K19" s="439">
        <f t="shared" si="1"/>
        <v>186</v>
      </c>
    </row>
    <row r="20" spans="1:17" ht="20.25" customHeight="1">
      <c r="A20" s="167" t="s">
        <v>199</v>
      </c>
    </row>
    <row r="21" spans="1:17">
      <c r="A21" s="167"/>
      <c r="B21" s="165"/>
      <c r="C21" s="169"/>
      <c r="D21" s="169"/>
      <c r="E21" s="169"/>
      <c r="F21" s="169"/>
    </row>
    <row r="22" spans="1:17">
      <c r="B22" s="169"/>
      <c r="C22" s="169"/>
      <c r="D22" s="169"/>
      <c r="E22" s="169"/>
      <c r="F22" s="169"/>
    </row>
    <row r="23" spans="1:17">
      <c r="B23" s="169"/>
      <c r="C23" s="169"/>
      <c r="D23" s="169"/>
      <c r="E23" s="169"/>
      <c r="F23" s="169"/>
    </row>
    <row r="24" spans="1:17">
      <c r="B24" s="169"/>
      <c r="C24" s="169"/>
      <c r="D24" s="169"/>
      <c r="E24" s="169"/>
      <c r="F24" s="169"/>
    </row>
    <row r="25" spans="1:17">
      <c r="B25" s="169"/>
      <c r="C25" s="169"/>
      <c r="D25" s="169"/>
      <c r="E25" s="169"/>
      <c r="F25" s="169"/>
    </row>
    <row r="26" spans="1:17">
      <c r="B26" s="169"/>
      <c r="C26" s="169"/>
      <c r="D26" s="169"/>
      <c r="E26" s="169"/>
      <c r="F26" s="169"/>
    </row>
    <row r="27" spans="1:17">
      <c r="B27" s="169"/>
      <c r="C27" s="169"/>
      <c r="D27" s="169"/>
      <c r="E27" s="169"/>
      <c r="F27" s="169"/>
    </row>
    <row r="28" spans="1:17">
      <c r="B28" s="169"/>
      <c r="C28" s="169"/>
      <c r="D28" s="169"/>
      <c r="E28" s="169"/>
      <c r="F28" s="169"/>
    </row>
    <row r="29" spans="1:17">
      <c r="B29" s="169"/>
      <c r="C29" s="169"/>
      <c r="D29" s="169"/>
      <c r="E29" s="169"/>
      <c r="F29" s="169"/>
    </row>
    <row r="30" spans="1:17">
      <c r="B30" s="169"/>
      <c r="C30" s="169"/>
      <c r="D30" s="169"/>
      <c r="E30" s="169"/>
      <c r="F30" s="169"/>
    </row>
    <row r="31" spans="1:17">
      <c r="B31" s="169"/>
      <c r="C31" s="169"/>
      <c r="D31" s="169"/>
      <c r="E31" s="169"/>
      <c r="F31" s="169"/>
    </row>
    <row r="32" spans="1:17">
      <c r="B32" s="169"/>
      <c r="C32" s="169"/>
      <c r="D32" s="169"/>
      <c r="E32" s="169"/>
      <c r="F32" s="169"/>
    </row>
    <row r="33" spans="2:6">
      <c r="B33" s="169"/>
      <c r="C33" s="169"/>
      <c r="D33" s="169"/>
      <c r="E33" s="169"/>
      <c r="F33" s="169"/>
    </row>
    <row r="34" spans="2:6">
      <c r="B34" s="169"/>
      <c r="C34" s="169"/>
      <c r="D34" s="169"/>
      <c r="E34" s="169"/>
      <c r="F34" s="169"/>
    </row>
    <row r="35" spans="2:6">
      <c r="B35" s="169"/>
    </row>
    <row r="36" spans="2:6">
      <c r="B36" s="169"/>
    </row>
  </sheetData>
  <mergeCells count="5">
    <mergeCell ref="A1:K1"/>
    <mergeCell ref="A2:A4"/>
    <mergeCell ref="B2:K2"/>
    <mergeCell ref="B3:F3"/>
    <mergeCell ref="G3:K3"/>
  </mergeCells>
  <printOptions horizontalCentered="1"/>
  <pageMargins left="0.7" right="0.7" top="0.75" bottom="0.75" header="0.3" footer="0.3"/>
  <pageSetup paperSize="9" scale="79" orientation="landscape" horizontalDpi="300" verticalDpi="300" r:id="rId1"/>
  <headerFooter>
    <oddHeader xml:space="preserve">&amp;RPříloha č. 11c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20"/>
  <sheetViews>
    <sheetView zoomScale="80" zoomScaleNormal="80" workbookViewId="0">
      <selection activeCell="F53" sqref="F53"/>
    </sheetView>
  </sheetViews>
  <sheetFormatPr defaultColWidth="9.140625" defaultRowHeight="15.75"/>
  <cols>
    <col min="1" max="1" width="23.140625" style="161" customWidth="1"/>
    <col min="2" max="5" width="14.85546875" style="161" customWidth="1"/>
    <col min="6" max="7" width="9.140625" style="161"/>
    <col min="8" max="8" width="9.140625" style="161" customWidth="1"/>
    <col min="9" max="10" width="9.140625" style="161"/>
    <col min="11" max="11" width="10.42578125" style="161" bestFit="1" customWidth="1"/>
    <col min="12" max="16384" width="9.140625" style="161"/>
  </cols>
  <sheetData>
    <row r="1" spans="1:11" ht="36" customHeight="1" thickBot="1">
      <c r="A1" s="767" t="s">
        <v>344</v>
      </c>
      <c r="B1" s="767"/>
      <c r="C1" s="767"/>
      <c r="D1" s="767"/>
      <c r="E1" s="767"/>
    </row>
    <row r="2" spans="1:11" ht="27" customHeight="1" thickBot="1">
      <c r="A2" s="768" t="s">
        <v>202</v>
      </c>
      <c r="B2" s="771" t="s">
        <v>103</v>
      </c>
      <c r="C2" s="772"/>
      <c r="D2" s="772"/>
      <c r="E2" s="773"/>
    </row>
    <row r="3" spans="1:11" ht="27" customHeight="1" thickBot="1">
      <c r="A3" s="769"/>
      <c r="B3" s="774" t="s">
        <v>105</v>
      </c>
      <c r="C3" s="775"/>
      <c r="D3" s="774" t="s">
        <v>99</v>
      </c>
      <c r="E3" s="776"/>
    </row>
    <row r="4" spans="1:11" ht="56.25" customHeight="1" thickBot="1">
      <c r="A4" s="770"/>
      <c r="B4" s="163" t="s">
        <v>102</v>
      </c>
      <c r="C4" s="164" t="s">
        <v>200</v>
      </c>
      <c r="D4" s="163" t="s">
        <v>102</v>
      </c>
      <c r="E4" s="170" t="s">
        <v>200</v>
      </c>
    </row>
    <row r="5" spans="1:11" ht="19.5" customHeight="1">
      <c r="A5" s="177" t="s">
        <v>89</v>
      </c>
      <c r="B5" s="509">
        <v>101210.80008</v>
      </c>
      <c r="C5" s="510">
        <v>52533.071000000004</v>
      </c>
      <c r="D5" s="442">
        <v>255198</v>
      </c>
      <c r="E5" s="443">
        <v>501</v>
      </c>
      <c r="I5" s="165"/>
      <c r="J5" s="165"/>
      <c r="K5" s="165"/>
    </row>
    <row r="6" spans="1:11" ht="19.5" customHeight="1">
      <c r="A6" s="177" t="s">
        <v>3</v>
      </c>
      <c r="B6" s="511">
        <v>82462.798999999999</v>
      </c>
      <c r="C6" s="510">
        <v>41453.904999999999</v>
      </c>
      <c r="D6" s="442">
        <v>207611</v>
      </c>
      <c r="E6" s="444">
        <v>399</v>
      </c>
      <c r="I6" s="165"/>
      <c r="K6" s="165"/>
    </row>
    <row r="7" spans="1:11" ht="19.5" customHeight="1">
      <c r="A7" s="177" t="s">
        <v>11</v>
      </c>
      <c r="B7" s="511">
        <v>127539.68</v>
      </c>
      <c r="C7" s="510">
        <v>83723.14</v>
      </c>
      <c r="D7" s="442">
        <v>321009</v>
      </c>
      <c r="E7" s="444">
        <v>785</v>
      </c>
      <c r="I7" s="165"/>
      <c r="K7" s="165"/>
    </row>
    <row r="8" spans="1:11" ht="19.5" customHeight="1">
      <c r="A8" s="177" t="s">
        <v>5</v>
      </c>
      <c r="B8" s="511">
        <v>23363.795999999998</v>
      </c>
      <c r="C8" s="510">
        <v>25376.46</v>
      </c>
      <c r="D8" s="442">
        <v>59022</v>
      </c>
      <c r="E8" s="444">
        <v>205</v>
      </c>
      <c r="I8" s="165"/>
      <c r="K8" s="165"/>
    </row>
    <row r="9" spans="1:11" ht="19.5" customHeight="1">
      <c r="A9" s="177" t="s">
        <v>8</v>
      </c>
      <c r="B9" s="511">
        <v>65839</v>
      </c>
      <c r="C9" s="510">
        <v>44842.917000000001</v>
      </c>
      <c r="D9" s="442">
        <v>165700</v>
      </c>
      <c r="E9" s="444">
        <v>355</v>
      </c>
      <c r="I9" s="165"/>
      <c r="K9" s="165"/>
    </row>
    <row r="10" spans="1:11" ht="19.5" customHeight="1">
      <c r="A10" s="177" t="s">
        <v>7</v>
      </c>
      <c r="B10" s="511">
        <v>59781.599999999999</v>
      </c>
      <c r="C10" s="510">
        <v>39394.722000000002</v>
      </c>
      <c r="D10" s="442">
        <v>150085</v>
      </c>
      <c r="E10" s="444">
        <v>312</v>
      </c>
      <c r="I10" s="165"/>
      <c r="K10" s="165"/>
    </row>
    <row r="11" spans="1:11" ht="19.5" customHeight="1">
      <c r="A11" s="177" t="s">
        <v>14</v>
      </c>
      <c r="B11" s="511">
        <v>113095.6</v>
      </c>
      <c r="C11" s="510">
        <v>133152.96100000001</v>
      </c>
      <c r="D11" s="442">
        <v>284683</v>
      </c>
      <c r="E11" s="444">
        <v>1149</v>
      </c>
      <c r="I11" s="165"/>
      <c r="K11" s="165"/>
    </row>
    <row r="12" spans="1:11" ht="19.5" customHeight="1">
      <c r="A12" s="177" t="s">
        <v>12</v>
      </c>
      <c r="B12" s="511">
        <v>66722.399999999994</v>
      </c>
      <c r="C12" s="510">
        <v>46645.050999999999</v>
      </c>
      <c r="D12" s="442">
        <v>167663</v>
      </c>
      <c r="E12" s="444">
        <v>430</v>
      </c>
      <c r="I12" s="165"/>
      <c r="K12" s="165"/>
    </row>
    <row r="13" spans="1:11" ht="19.5" customHeight="1">
      <c r="A13" s="177" t="s">
        <v>9</v>
      </c>
      <c r="B13" s="511">
        <v>57710.8</v>
      </c>
      <c r="C13" s="510">
        <v>44360.262999999999</v>
      </c>
      <c r="D13" s="442">
        <v>144895</v>
      </c>
      <c r="E13" s="444">
        <v>377</v>
      </c>
      <c r="I13" s="165"/>
      <c r="K13" s="165"/>
    </row>
    <row r="14" spans="1:11" ht="19.5" customHeight="1">
      <c r="A14" s="177" t="s">
        <v>4</v>
      </c>
      <c r="B14" s="511">
        <v>69463.600000000006</v>
      </c>
      <c r="C14" s="510">
        <v>49609.154000000002</v>
      </c>
      <c r="D14" s="442">
        <v>174782</v>
      </c>
      <c r="E14" s="444">
        <v>449</v>
      </c>
      <c r="I14" s="165"/>
      <c r="K14" s="165"/>
    </row>
    <row r="15" spans="1:11" ht="19.5" customHeight="1">
      <c r="A15" s="177" t="s">
        <v>2</v>
      </c>
      <c r="B15" s="511">
        <v>117096.6</v>
      </c>
      <c r="C15" s="510">
        <v>82316.342999999993</v>
      </c>
      <c r="D15" s="442">
        <v>294628</v>
      </c>
      <c r="E15" s="444">
        <v>668</v>
      </c>
      <c r="I15" s="165"/>
      <c r="K15" s="165"/>
    </row>
    <row r="16" spans="1:11" ht="19.5" customHeight="1">
      <c r="A16" s="177" t="s">
        <v>6</v>
      </c>
      <c r="B16" s="511">
        <v>84829.6</v>
      </c>
      <c r="C16" s="510">
        <v>69290.372000000003</v>
      </c>
      <c r="D16" s="442">
        <v>213266</v>
      </c>
      <c r="E16" s="444">
        <v>612</v>
      </c>
      <c r="I16" s="165"/>
      <c r="K16" s="165"/>
    </row>
    <row r="17" spans="1:11" ht="19.5" customHeight="1">
      <c r="A17" s="177" t="s">
        <v>10</v>
      </c>
      <c r="B17" s="511">
        <v>66536</v>
      </c>
      <c r="C17" s="510">
        <v>42708.118000000002</v>
      </c>
      <c r="D17" s="442">
        <v>167311</v>
      </c>
      <c r="E17" s="444">
        <v>330</v>
      </c>
      <c r="I17" s="165"/>
      <c r="K17" s="165"/>
    </row>
    <row r="18" spans="1:11" ht="19.5" customHeight="1" thickBot="1">
      <c r="A18" s="177" t="s">
        <v>13</v>
      </c>
      <c r="B18" s="511">
        <v>75575.600000000006</v>
      </c>
      <c r="C18" s="510">
        <v>48688.913</v>
      </c>
      <c r="D18" s="442">
        <v>189532</v>
      </c>
      <c r="E18" s="444">
        <v>425</v>
      </c>
      <c r="I18" s="165"/>
      <c r="K18" s="165"/>
    </row>
    <row r="19" spans="1:11" ht="19.5" customHeight="1" thickBot="1">
      <c r="A19" s="166" t="s">
        <v>90</v>
      </c>
      <c r="B19" s="512">
        <f>SUM(B5:B18)</f>
        <v>1111227.8750799999</v>
      </c>
      <c r="C19" s="513">
        <f>SUM(C5:C18)</f>
        <v>804095.3899999999</v>
      </c>
      <c r="D19" s="445">
        <f>SUM(D5:D18)</f>
        <v>2795385</v>
      </c>
      <c r="E19" s="446">
        <f>SUM(E5:E18)</f>
        <v>6997</v>
      </c>
      <c r="I19" s="165"/>
      <c r="K19" s="165"/>
    </row>
    <row r="20" spans="1:11" ht="19.5" customHeight="1">
      <c r="A20" s="167" t="s">
        <v>199</v>
      </c>
    </row>
  </sheetData>
  <mergeCells count="5">
    <mergeCell ref="A1:E1"/>
    <mergeCell ref="A2:A4"/>
    <mergeCell ref="B2:E2"/>
    <mergeCell ref="B3:C3"/>
    <mergeCell ref="D3:E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4" r:id="rId1"/>
  <headerFooter>
    <oddHeader xml:space="preserve">&amp;RPříloha č. 11d
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22"/>
  <sheetViews>
    <sheetView zoomScale="80" zoomScaleNormal="80" workbookViewId="0">
      <selection activeCell="F53" sqref="F53"/>
    </sheetView>
  </sheetViews>
  <sheetFormatPr defaultRowHeight="15.75"/>
  <cols>
    <col min="1" max="1" width="22.85546875" style="55" customWidth="1"/>
    <col min="2" max="2" width="12.5703125" style="55" customWidth="1"/>
    <col min="3" max="4" width="14.7109375" style="55" customWidth="1"/>
    <col min="5" max="5" width="12.5703125" style="55" customWidth="1"/>
    <col min="6" max="7" width="13.85546875" style="55" customWidth="1"/>
    <col min="8" max="10" width="9.140625" style="55"/>
    <col min="11" max="11" width="10.42578125" style="55" bestFit="1" customWidth="1"/>
    <col min="12" max="16384" width="9.140625" style="55"/>
  </cols>
  <sheetData>
    <row r="1" spans="1:13" ht="30" customHeight="1" thickBot="1">
      <c r="A1" s="763" t="s">
        <v>345</v>
      </c>
      <c r="B1" s="763"/>
      <c r="C1" s="763"/>
      <c r="D1" s="763"/>
      <c r="E1" s="763"/>
      <c r="F1" s="763"/>
      <c r="G1" s="763"/>
    </row>
    <row r="2" spans="1:13" s="171" customFormat="1" ht="26.25" customHeight="1" thickBot="1">
      <c r="A2" s="768" t="s">
        <v>202</v>
      </c>
      <c r="B2" s="771" t="s">
        <v>51</v>
      </c>
      <c r="C2" s="772"/>
      <c r="D2" s="772"/>
      <c r="E2" s="772"/>
      <c r="F2" s="772"/>
      <c r="G2" s="773"/>
    </row>
    <row r="3" spans="1:13" s="171" customFormat="1" ht="26.25" customHeight="1" thickBot="1">
      <c r="A3" s="769"/>
      <c r="B3" s="777" t="s">
        <v>105</v>
      </c>
      <c r="C3" s="778"/>
      <c r="D3" s="778"/>
      <c r="E3" s="777" t="s">
        <v>99</v>
      </c>
      <c r="F3" s="778"/>
      <c r="G3" s="779"/>
    </row>
    <row r="4" spans="1:13" ht="60.75" customHeight="1" thickBot="1">
      <c r="A4" s="770"/>
      <c r="B4" s="172" t="s">
        <v>98</v>
      </c>
      <c r="C4" s="163" t="s">
        <v>97</v>
      </c>
      <c r="D4" s="163" t="s">
        <v>96</v>
      </c>
      <c r="E4" s="172" t="s">
        <v>98</v>
      </c>
      <c r="F4" s="163" t="s">
        <v>97</v>
      </c>
      <c r="G4" s="173" t="s">
        <v>96</v>
      </c>
    </row>
    <row r="5" spans="1:13" ht="23.25" customHeight="1">
      <c r="A5" s="176" t="s">
        <v>89</v>
      </c>
      <c r="B5" s="506">
        <v>3829.9340000000002</v>
      </c>
      <c r="C5" s="505">
        <v>206708.04500000001</v>
      </c>
      <c r="D5" s="504">
        <v>400671.77399999998</v>
      </c>
      <c r="E5" s="437">
        <v>2584</v>
      </c>
      <c r="F5" s="436">
        <v>46095</v>
      </c>
      <c r="G5" s="441">
        <v>109191</v>
      </c>
      <c r="K5" s="169"/>
      <c r="M5" s="174"/>
    </row>
    <row r="6" spans="1:13" ht="23.25" customHeight="1">
      <c r="A6" s="176" t="s">
        <v>3</v>
      </c>
      <c r="B6" s="506">
        <v>9271.6550000000007</v>
      </c>
      <c r="C6" s="504">
        <v>139180.53099999999</v>
      </c>
      <c r="D6" s="504">
        <v>354985.13199999998</v>
      </c>
      <c r="E6" s="437">
        <v>3518</v>
      </c>
      <c r="F6" s="436">
        <v>37675</v>
      </c>
      <c r="G6" s="441">
        <v>89302</v>
      </c>
      <c r="K6" s="169"/>
      <c r="M6" s="174"/>
    </row>
    <row r="7" spans="1:13" ht="23.25" customHeight="1">
      <c r="A7" s="176" t="s">
        <v>11</v>
      </c>
      <c r="B7" s="506">
        <v>10689.727000000001</v>
      </c>
      <c r="C7" s="504">
        <v>246707.90700000001</v>
      </c>
      <c r="D7" s="504">
        <v>724949.99399999995</v>
      </c>
      <c r="E7" s="437">
        <v>8128</v>
      </c>
      <c r="F7" s="436">
        <v>68962</v>
      </c>
      <c r="G7" s="441">
        <v>173929</v>
      </c>
      <c r="K7" s="169"/>
      <c r="M7" s="174"/>
    </row>
    <row r="8" spans="1:13" ht="23.25" customHeight="1">
      <c r="A8" s="176" t="s">
        <v>5</v>
      </c>
      <c r="B8" s="506">
        <v>3256.01</v>
      </c>
      <c r="C8" s="504">
        <v>127077.265</v>
      </c>
      <c r="D8" s="504">
        <v>342297.47499999998</v>
      </c>
      <c r="E8" s="437">
        <v>1763</v>
      </c>
      <c r="F8" s="436">
        <v>36365</v>
      </c>
      <c r="G8" s="441">
        <v>83703</v>
      </c>
      <c r="K8" s="169"/>
      <c r="M8" s="174"/>
    </row>
    <row r="9" spans="1:13" ht="23.25" customHeight="1">
      <c r="A9" s="176" t="s">
        <v>8</v>
      </c>
      <c r="B9" s="506">
        <v>8232.0409999999993</v>
      </c>
      <c r="C9" s="504">
        <v>119853.459</v>
      </c>
      <c r="D9" s="504">
        <v>366706.80499999999</v>
      </c>
      <c r="E9" s="437">
        <v>3372</v>
      </c>
      <c r="F9" s="436">
        <v>34794</v>
      </c>
      <c r="G9" s="441">
        <v>90539</v>
      </c>
      <c r="K9" s="169"/>
      <c r="M9" s="174"/>
    </row>
    <row r="10" spans="1:13" ht="23.25" customHeight="1">
      <c r="A10" s="176" t="s">
        <v>7</v>
      </c>
      <c r="B10" s="506">
        <v>3936.3020000000001</v>
      </c>
      <c r="C10" s="504">
        <v>143045.65100000001</v>
      </c>
      <c r="D10" s="504">
        <v>362905.15100000001</v>
      </c>
      <c r="E10" s="437">
        <v>3039</v>
      </c>
      <c r="F10" s="436">
        <v>38282</v>
      </c>
      <c r="G10" s="441">
        <v>91038</v>
      </c>
      <c r="K10" s="169"/>
      <c r="M10" s="174"/>
    </row>
    <row r="11" spans="1:13" ht="23.25" customHeight="1">
      <c r="A11" s="176" t="s">
        <v>14</v>
      </c>
      <c r="B11" s="506">
        <v>16057.625</v>
      </c>
      <c r="C11" s="504">
        <v>780555.19299999997</v>
      </c>
      <c r="D11" s="504">
        <v>1588379.8060899999</v>
      </c>
      <c r="E11" s="437">
        <v>10172</v>
      </c>
      <c r="F11" s="436">
        <v>219337</v>
      </c>
      <c r="G11" s="441">
        <v>393524</v>
      </c>
      <c r="K11" s="169"/>
      <c r="M11" s="174"/>
    </row>
    <row r="12" spans="1:13" ht="23.25" customHeight="1">
      <c r="A12" s="176" t="s">
        <v>12</v>
      </c>
      <c r="B12" s="506">
        <v>25528.737000000001</v>
      </c>
      <c r="C12" s="504">
        <v>292217.07799999998</v>
      </c>
      <c r="D12" s="504">
        <v>653856.59600000002</v>
      </c>
      <c r="E12" s="437">
        <v>12187</v>
      </c>
      <c r="F12" s="436">
        <v>76207</v>
      </c>
      <c r="G12" s="441">
        <v>164363</v>
      </c>
      <c r="K12" s="169"/>
      <c r="M12" s="174"/>
    </row>
    <row r="13" spans="1:13" ht="23.25" customHeight="1">
      <c r="A13" s="176" t="s">
        <v>9</v>
      </c>
      <c r="B13" s="506">
        <v>3750.6669999999999</v>
      </c>
      <c r="C13" s="504">
        <v>68039.218609999996</v>
      </c>
      <c r="D13" s="504">
        <v>289569.27299999999</v>
      </c>
      <c r="E13" s="437">
        <v>2628</v>
      </c>
      <c r="F13" s="436">
        <v>21400</v>
      </c>
      <c r="G13" s="441">
        <v>71742</v>
      </c>
      <c r="K13" s="169"/>
      <c r="M13" s="174"/>
    </row>
    <row r="14" spans="1:13" ht="23.25" customHeight="1">
      <c r="A14" s="176" t="s">
        <v>4</v>
      </c>
      <c r="B14" s="506">
        <v>3609.7719999999999</v>
      </c>
      <c r="C14" s="504">
        <v>125358.951</v>
      </c>
      <c r="D14" s="504">
        <v>281722.31800000003</v>
      </c>
      <c r="E14" s="437">
        <v>1893</v>
      </c>
      <c r="F14" s="436">
        <v>29733</v>
      </c>
      <c r="G14" s="441">
        <v>72239</v>
      </c>
      <c r="K14" s="169"/>
      <c r="M14" s="174"/>
    </row>
    <row r="15" spans="1:13" ht="23.25" customHeight="1">
      <c r="A15" s="176" t="s">
        <v>2</v>
      </c>
      <c r="B15" s="506">
        <v>4879.9629999999997</v>
      </c>
      <c r="C15" s="504">
        <v>304084.03200999997</v>
      </c>
      <c r="D15" s="504">
        <v>644908.95946000004</v>
      </c>
      <c r="E15" s="437">
        <v>3639</v>
      </c>
      <c r="F15" s="436">
        <v>66939</v>
      </c>
      <c r="G15" s="441">
        <v>160548</v>
      </c>
      <c r="K15" s="169"/>
      <c r="M15" s="174"/>
    </row>
    <row r="16" spans="1:13" ht="23.25" customHeight="1">
      <c r="A16" s="176" t="s">
        <v>6</v>
      </c>
      <c r="B16" s="506">
        <v>11170.715</v>
      </c>
      <c r="C16" s="504">
        <v>495663.30699999997</v>
      </c>
      <c r="D16" s="504">
        <v>1386111.8412000001</v>
      </c>
      <c r="E16" s="437">
        <v>8218</v>
      </c>
      <c r="F16" s="436">
        <v>146063</v>
      </c>
      <c r="G16" s="441">
        <v>322381</v>
      </c>
      <c r="K16" s="169"/>
      <c r="M16" s="174"/>
    </row>
    <row r="17" spans="1:13" ht="23.25" customHeight="1">
      <c r="A17" s="176" t="s">
        <v>10</v>
      </c>
      <c r="B17" s="506">
        <v>1841.047</v>
      </c>
      <c r="C17" s="504">
        <v>79399.440119999999</v>
      </c>
      <c r="D17" s="504">
        <v>213869.027</v>
      </c>
      <c r="E17" s="437">
        <v>1129</v>
      </c>
      <c r="F17" s="436">
        <v>21780</v>
      </c>
      <c r="G17" s="441">
        <v>53533</v>
      </c>
      <c r="K17" s="169"/>
      <c r="M17" s="174"/>
    </row>
    <row r="18" spans="1:13" ht="23.25" customHeight="1" thickBot="1">
      <c r="A18" s="176" t="s">
        <v>13</v>
      </c>
      <c r="B18" s="506">
        <v>5404.6850000000004</v>
      </c>
      <c r="C18" s="504">
        <v>120961.62228</v>
      </c>
      <c r="D18" s="504">
        <v>291631.24300000002</v>
      </c>
      <c r="E18" s="437">
        <v>3639</v>
      </c>
      <c r="F18" s="447">
        <v>36907</v>
      </c>
      <c r="G18" s="441">
        <v>80279</v>
      </c>
      <c r="K18" s="169"/>
      <c r="M18" s="174"/>
    </row>
    <row r="19" spans="1:13" s="171" customFormat="1" ht="30" customHeight="1" thickBot="1">
      <c r="A19" s="255" t="s">
        <v>90</v>
      </c>
      <c r="B19" s="514">
        <f t="shared" ref="B19:D19" si="0">SUM(B5:B18)</f>
        <v>111458.88</v>
      </c>
      <c r="C19" s="507">
        <f t="shared" si="0"/>
        <v>3248851.7000199999</v>
      </c>
      <c r="D19" s="507">
        <f t="shared" si="0"/>
        <v>7902565.394749999</v>
      </c>
      <c r="E19" s="440">
        <f t="shared" ref="E19:G19" si="1">SUM(E5:E18)</f>
        <v>65909</v>
      </c>
      <c r="F19" s="439">
        <f t="shared" si="1"/>
        <v>880539</v>
      </c>
      <c r="G19" s="448">
        <f t="shared" si="1"/>
        <v>1956311</v>
      </c>
    </row>
    <row r="20" spans="1:13" ht="19.5" customHeight="1">
      <c r="A20" s="167" t="s">
        <v>199</v>
      </c>
      <c r="B20" s="169"/>
    </row>
    <row r="21" spans="1:13">
      <c r="B21" s="169"/>
    </row>
    <row r="22" spans="1:13">
      <c r="B22" s="174"/>
    </row>
  </sheetData>
  <mergeCells count="5">
    <mergeCell ref="A1:G1"/>
    <mergeCell ref="A2:A4"/>
    <mergeCell ref="B2:G2"/>
    <mergeCell ref="B3:D3"/>
    <mergeCell ref="E3:G3"/>
  </mergeCells>
  <printOptions horizontalCentered="1"/>
  <pageMargins left="0.7" right="0.7" top="0.75" bottom="0.75" header="0.3" footer="0.3"/>
  <pageSetup paperSize="9" scale="83" orientation="portrait" horizontalDpi="4294967294" r:id="rId1"/>
  <headerFooter>
    <oddHeader>&amp;RPříloha č. 11e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21"/>
  <sheetViews>
    <sheetView zoomScale="80" zoomScaleNormal="80" workbookViewId="0">
      <selection activeCell="F53" sqref="F53"/>
    </sheetView>
  </sheetViews>
  <sheetFormatPr defaultRowHeight="15.75"/>
  <cols>
    <col min="1" max="1" width="30.7109375" style="55" customWidth="1"/>
    <col min="2" max="2" width="11.5703125" style="55" customWidth="1"/>
    <col min="3" max="3" width="18" style="55" customWidth="1"/>
    <col min="4" max="4" width="11.5703125" style="55" customWidth="1"/>
    <col min="5" max="5" width="14.140625" style="55" customWidth="1"/>
    <col min="6" max="6" width="9.140625" style="55"/>
    <col min="7" max="7" width="24.140625" style="55" customWidth="1"/>
    <col min="8" max="8" width="13.5703125" style="55" customWidth="1"/>
    <col min="9" max="9" width="16.28515625" style="55" customWidth="1"/>
    <col min="10" max="12" width="9.140625" style="55"/>
    <col min="13" max="14" width="9.140625" style="55" customWidth="1"/>
    <col min="15" max="16384" width="9.140625" style="55"/>
  </cols>
  <sheetData>
    <row r="1" spans="1:5" ht="48.75" customHeight="1" thickBot="1">
      <c r="A1" s="751" t="s">
        <v>346</v>
      </c>
      <c r="B1" s="751"/>
      <c r="C1" s="751"/>
      <c r="D1" s="495"/>
      <c r="E1" s="495"/>
    </row>
    <row r="2" spans="1:5" ht="36" customHeight="1" thickBot="1">
      <c r="A2" s="482" t="s">
        <v>347</v>
      </c>
      <c r="B2" s="481" t="s">
        <v>99</v>
      </c>
      <c r="C2" s="482" t="s">
        <v>104</v>
      </c>
      <c r="D2" s="466"/>
      <c r="E2" s="466"/>
    </row>
    <row r="3" spans="1:5" ht="25.5" customHeight="1">
      <c r="A3" s="483" t="s">
        <v>350</v>
      </c>
      <c r="B3" s="449">
        <v>87</v>
      </c>
      <c r="C3" s="450">
        <v>51776</v>
      </c>
    </row>
    <row r="4" spans="1:5" ht="25.5" customHeight="1">
      <c r="A4" s="483" t="s">
        <v>348</v>
      </c>
      <c r="B4" s="449">
        <v>82</v>
      </c>
      <c r="C4" s="450">
        <v>41560</v>
      </c>
    </row>
    <row r="5" spans="1:5" ht="25.5" customHeight="1">
      <c r="A5" s="483" t="s">
        <v>349</v>
      </c>
      <c r="B5" s="449">
        <v>80</v>
      </c>
      <c r="C5" s="450">
        <v>26908</v>
      </c>
    </row>
    <row r="6" spans="1:5" ht="25.5" customHeight="1">
      <c r="A6" s="483" t="s">
        <v>350</v>
      </c>
      <c r="B6" s="449">
        <v>77</v>
      </c>
      <c r="C6" s="450">
        <v>19548</v>
      </c>
    </row>
    <row r="7" spans="1:5" ht="25.5" customHeight="1">
      <c r="A7" s="483" t="s">
        <v>351</v>
      </c>
      <c r="B7" s="449">
        <v>51</v>
      </c>
      <c r="C7" s="450">
        <v>17356</v>
      </c>
    </row>
    <row r="8" spans="1:5" ht="25.5" customHeight="1">
      <c r="A8" s="483" t="s">
        <v>352</v>
      </c>
      <c r="B8" s="449">
        <v>39</v>
      </c>
      <c r="C8" s="450">
        <v>17688</v>
      </c>
    </row>
    <row r="9" spans="1:5" ht="25.5" customHeight="1">
      <c r="A9" s="483" t="s">
        <v>353</v>
      </c>
      <c r="B9" s="449">
        <v>56</v>
      </c>
      <c r="C9" s="450">
        <v>22060</v>
      </c>
    </row>
    <row r="10" spans="1:5" ht="25.5" customHeight="1">
      <c r="A10" s="483" t="s">
        <v>354</v>
      </c>
      <c r="B10" s="449">
        <v>49</v>
      </c>
      <c r="C10" s="450">
        <v>23340</v>
      </c>
    </row>
    <row r="11" spans="1:5" ht="25.5" customHeight="1">
      <c r="A11" s="483" t="s">
        <v>355</v>
      </c>
      <c r="B11" s="449">
        <v>109</v>
      </c>
      <c r="C11" s="450">
        <v>74380</v>
      </c>
    </row>
    <row r="12" spans="1:5" ht="25.5" customHeight="1">
      <c r="A12" s="483" t="s">
        <v>356</v>
      </c>
      <c r="B12" s="449">
        <v>77</v>
      </c>
      <c r="C12" s="450">
        <v>22448</v>
      </c>
    </row>
    <row r="13" spans="1:5" ht="25.5" customHeight="1">
      <c r="A13" s="483" t="s">
        <v>357</v>
      </c>
      <c r="B13" s="449">
        <v>33</v>
      </c>
      <c r="C13" s="450">
        <v>21628</v>
      </c>
    </row>
    <row r="14" spans="1:5" ht="25.5" customHeight="1">
      <c r="A14" s="483" t="s">
        <v>358</v>
      </c>
      <c r="B14" s="449">
        <v>121</v>
      </c>
      <c r="C14" s="450">
        <v>48724</v>
      </c>
    </row>
    <row r="15" spans="1:5" ht="25.5" customHeight="1">
      <c r="A15" s="483" t="s">
        <v>359</v>
      </c>
      <c r="B15" s="449">
        <v>131</v>
      </c>
      <c r="C15" s="450">
        <v>43576</v>
      </c>
    </row>
    <row r="16" spans="1:5" ht="25.5" customHeight="1" thickBot="1">
      <c r="A16" s="483" t="s">
        <v>360</v>
      </c>
      <c r="B16" s="449">
        <v>59</v>
      </c>
      <c r="C16" s="450">
        <v>21152</v>
      </c>
    </row>
    <row r="17" spans="1:7" ht="25.5" customHeight="1" thickBot="1">
      <c r="A17" s="453" t="s">
        <v>90</v>
      </c>
      <c r="B17" s="451">
        <f>SUM(B3:B16)</f>
        <v>1051</v>
      </c>
      <c r="C17" s="452">
        <f>SUM(C3:C16)</f>
        <v>452144</v>
      </c>
    </row>
    <row r="18" spans="1:7" ht="19.5" customHeight="1"/>
    <row r="19" spans="1:7" ht="19.5" customHeight="1"/>
    <row r="20" spans="1:7" ht="19.5" customHeight="1">
      <c r="E20" s="175"/>
      <c r="F20" s="175"/>
      <c r="G20" s="175"/>
    </row>
    <row r="21" spans="1:7" ht="19.5" customHeight="1"/>
  </sheetData>
  <mergeCells count="1">
    <mergeCell ref="A1:C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4" r:id="rId1"/>
  <headerFooter>
    <oddHeader xml:space="preserve">&amp;RPříloha č. 12
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39"/>
  <sheetViews>
    <sheetView zoomScale="80" zoomScaleNormal="80" workbookViewId="0">
      <selection activeCell="F53" sqref="F53"/>
    </sheetView>
  </sheetViews>
  <sheetFormatPr defaultColWidth="9.140625" defaultRowHeight="15.75"/>
  <cols>
    <col min="1" max="1" width="27.5703125" style="55" customWidth="1"/>
    <col min="2" max="5" width="15" style="55" customWidth="1"/>
    <col min="6" max="7" width="9.140625" style="55"/>
    <col min="8" max="8" width="9.85546875" style="55" customWidth="1"/>
    <col min="9" max="16384" width="9.140625" style="55"/>
  </cols>
  <sheetData>
    <row r="1" spans="1:5" ht="15.75" customHeight="1"/>
    <row r="2" spans="1:5" ht="16.5" customHeight="1">
      <c r="A2" s="780" t="s">
        <v>361</v>
      </c>
      <c r="B2" s="780"/>
      <c r="C2" s="780"/>
      <c r="D2" s="780"/>
      <c r="E2" s="780"/>
    </row>
    <row r="3" spans="1:5" ht="19.5" customHeight="1" thickBot="1">
      <c r="A3" s="781"/>
      <c r="B3" s="781"/>
      <c r="C3" s="781"/>
      <c r="D3" s="781"/>
      <c r="E3" s="781"/>
    </row>
    <row r="4" spans="1:5" ht="43.5" customHeight="1" thickBot="1">
      <c r="A4" s="454" t="s">
        <v>362</v>
      </c>
      <c r="B4" s="459" t="s">
        <v>107</v>
      </c>
      <c r="C4" s="459" t="s">
        <v>108</v>
      </c>
      <c r="D4" s="459" t="s">
        <v>363</v>
      </c>
      <c r="E4" s="454" t="s">
        <v>364</v>
      </c>
    </row>
    <row r="5" spans="1:5" ht="19.5" customHeight="1">
      <c r="A5" s="455" t="s">
        <v>1</v>
      </c>
      <c r="B5" s="456">
        <v>0.78200000000000003</v>
      </c>
      <c r="C5" s="456">
        <v>1.169</v>
      </c>
      <c r="D5" s="456">
        <v>1.7809999999999999</v>
      </c>
      <c r="E5" s="456">
        <v>2.2029999999999998</v>
      </c>
    </row>
    <row r="6" spans="1:5" ht="19.5" customHeight="1">
      <c r="A6" s="455" t="s">
        <v>365</v>
      </c>
      <c r="B6" s="456">
        <v>0.14400000000000002</v>
      </c>
      <c r="C6" s="456">
        <v>0.255</v>
      </c>
      <c r="D6" s="456">
        <v>2.2879999999999998</v>
      </c>
      <c r="E6" s="456">
        <v>2.84</v>
      </c>
    </row>
    <row r="7" spans="1:5" ht="19.5" customHeight="1">
      <c r="A7" s="455" t="s">
        <v>366</v>
      </c>
      <c r="B7" s="456">
        <v>0.36699999999999999</v>
      </c>
      <c r="C7" s="456">
        <v>0.69799999999999995</v>
      </c>
      <c r="D7" s="456">
        <v>1.4359999999999999</v>
      </c>
      <c r="E7" s="456">
        <v>1.9930000000000001</v>
      </c>
    </row>
    <row r="8" spans="1:5" ht="19.5" customHeight="1">
      <c r="A8" s="455" t="s">
        <v>367</v>
      </c>
      <c r="B8" s="456">
        <v>0.40300000000000002</v>
      </c>
      <c r="C8" s="456">
        <v>0.52700000000000002</v>
      </c>
      <c r="D8" s="456">
        <v>0.93600000000000005</v>
      </c>
      <c r="E8" s="456">
        <v>0.94699999999999995</v>
      </c>
    </row>
    <row r="9" spans="1:5" ht="19.5" customHeight="1">
      <c r="A9" s="455" t="s">
        <v>368</v>
      </c>
      <c r="B9" s="456">
        <v>0.92700000000000005</v>
      </c>
      <c r="C9" s="456">
        <v>1.1359999999999999</v>
      </c>
      <c r="D9" s="456">
        <v>1.3640000000000001</v>
      </c>
      <c r="E9" s="456">
        <v>1.4730000000000001</v>
      </c>
    </row>
    <row r="10" spans="1:5" ht="19.5" customHeight="1">
      <c r="A10" s="455" t="s">
        <v>369</v>
      </c>
      <c r="B10" s="456">
        <v>0.14499999999999999</v>
      </c>
      <c r="C10" s="456">
        <v>0.214</v>
      </c>
      <c r="D10" s="456">
        <v>0.55100000000000005</v>
      </c>
      <c r="E10" s="456">
        <v>0.88400000000000001</v>
      </c>
    </row>
    <row r="11" spans="1:5" ht="19.5" customHeight="1">
      <c r="A11" s="455" t="s">
        <v>370</v>
      </c>
      <c r="B11" s="456">
        <v>0.29299999999999998</v>
      </c>
      <c r="C11" s="456">
        <v>0.67300000000000004</v>
      </c>
      <c r="D11" s="456">
        <v>1.0940000000000001</v>
      </c>
      <c r="E11" s="456">
        <v>0.92</v>
      </c>
    </row>
    <row r="12" spans="1:5" ht="19.5" customHeight="1">
      <c r="A12" s="455" t="s">
        <v>371</v>
      </c>
      <c r="B12" s="456">
        <v>0.84399999999999997</v>
      </c>
      <c r="C12" s="456">
        <v>1.0880000000000001</v>
      </c>
      <c r="D12" s="456">
        <v>1.5189999999999999</v>
      </c>
      <c r="E12" s="456">
        <v>2.0630000000000002</v>
      </c>
    </row>
    <row r="13" spans="1:5" ht="19.5" customHeight="1">
      <c r="A13" s="455" t="s">
        <v>372</v>
      </c>
      <c r="B13" s="456">
        <v>2.7160000000000002</v>
      </c>
      <c r="C13" s="456">
        <v>3.984</v>
      </c>
      <c r="D13" s="456">
        <v>5.7590000000000003</v>
      </c>
      <c r="E13" s="456">
        <v>8.8970000000000002</v>
      </c>
    </row>
    <row r="14" spans="1:5" ht="19.5" customHeight="1">
      <c r="A14" s="455" t="s">
        <v>373</v>
      </c>
      <c r="B14" s="456">
        <v>0.46100000000000002</v>
      </c>
      <c r="C14" s="456">
        <v>0.77400000000000002</v>
      </c>
      <c r="D14" s="456">
        <v>1.038</v>
      </c>
      <c r="E14" s="456">
        <v>1.3919999999999999</v>
      </c>
    </row>
    <row r="15" spans="1:5" ht="19.5" customHeight="1">
      <c r="A15" s="455" t="s">
        <v>374</v>
      </c>
      <c r="B15" s="456">
        <v>0.11700000000000001</v>
      </c>
      <c r="C15" s="456">
        <v>0.27100000000000002</v>
      </c>
      <c r="D15" s="456">
        <v>0.77900000000000003</v>
      </c>
      <c r="E15" s="456">
        <v>1.07</v>
      </c>
    </row>
    <row r="16" spans="1:5" ht="19.5" customHeight="1">
      <c r="A16" s="455" t="s">
        <v>375</v>
      </c>
      <c r="B16" s="456">
        <v>0.91300000000000003</v>
      </c>
      <c r="C16" s="456">
        <v>0.90500000000000003</v>
      </c>
      <c r="D16" s="456">
        <v>1.782</v>
      </c>
      <c r="E16" s="456">
        <v>2.137</v>
      </c>
    </row>
    <row r="17" spans="1:5" ht="19.5" customHeight="1">
      <c r="A17" s="455" t="s">
        <v>376</v>
      </c>
      <c r="B17" s="456">
        <v>1.9410000000000001</v>
      </c>
      <c r="C17" s="456">
        <v>2.3919999999999999</v>
      </c>
      <c r="D17" s="456">
        <v>2.8050000000000002</v>
      </c>
      <c r="E17" s="456">
        <v>2.9609999999999999</v>
      </c>
    </row>
    <row r="18" spans="1:5" ht="19.5" customHeight="1" thickBot="1">
      <c r="A18" s="455" t="s">
        <v>377</v>
      </c>
      <c r="B18" s="456">
        <v>0.85299999999999998</v>
      </c>
      <c r="C18" s="456">
        <v>1.42</v>
      </c>
      <c r="D18" s="456">
        <v>2.5449999999999999</v>
      </c>
      <c r="E18" s="456">
        <v>2.5529999999999999</v>
      </c>
    </row>
    <row r="19" spans="1:5" ht="19.5" customHeight="1" thickBot="1">
      <c r="A19" s="457" t="s">
        <v>378</v>
      </c>
      <c r="B19" s="458">
        <v>10.906000000000001</v>
      </c>
      <c r="C19" s="458">
        <v>15.506</v>
      </c>
      <c r="D19" s="458">
        <v>25.677</v>
      </c>
      <c r="E19" s="458">
        <f>SUM(E5:E18)</f>
        <v>32.332999999999998</v>
      </c>
    </row>
    <row r="20" spans="1:5">
      <c r="A20" s="160"/>
      <c r="B20" s="160"/>
      <c r="C20" s="160"/>
      <c r="D20" s="160"/>
      <c r="E20" s="160"/>
    </row>
    <row r="21" spans="1:5" ht="18" customHeight="1"/>
    <row r="22" spans="1:5" ht="18" customHeight="1">
      <c r="A22" s="780" t="s">
        <v>379</v>
      </c>
      <c r="B22" s="780"/>
      <c r="C22" s="780"/>
      <c r="D22" s="780"/>
      <c r="E22" s="780"/>
    </row>
    <row r="23" spans="1:5" ht="19.5" customHeight="1" thickBot="1">
      <c r="A23" s="781"/>
      <c r="B23" s="781"/>
      <c r="C23" s="781"/>
      <c r="D23" s="781"/>
      <c r="E23" s="781"/>
    </row>
    <row r="24" spans="1:5" ht="43.5" customHeight="1" thickBot="1">
      <c r="A24" s="454" t="s">
        <v>362</v>
      </c>
      <c r="B24" s="459" t="s">
        <v>107</v>
      </c>
      <c r="C24" s="459" t="s">
        <v>108</v>
      </c>
      <c r="D24" s="459" t="s">
        <v>363</v>
      </c>
      <c r="E24" s="454" t="s">
        <v>364</v>
      </c>
    </row>
    <row r="25" spans="1:5" ht="19.5" customHeight="1">
      <c r="A25" s="455" t="s">
        <v>1</v>
      </c>
      <c r="B25" s="456">
        <v>0.59299999999999997</v>
      </c>
      <c r="C25" s="456">
        <v>0.91300000000000003</v>
      </c>
      <c r="D25" s="456">
        <v>1.0569999999999999</v>
      </c>
      <c r="E25" s="456">
        <v>1.0920000000000001</v>
      </c>
    </row>
    <row r="26" spans="1:5" ht="19.5" customHeight="1">
      <c r="A26" s="455" t="s">
        <v>365</v>
      </c>
      <c r="B26" s="456">
        <v>0.77600000000000002</v>
      </c>
      <c r="C26" s="456">
        <v>1.1559999999999999</v>
      </c>
      <c r="D26" s="456">
        <v>1.204</v>
      </c>
      <c r="E26" s="456">
        <v>1.4510000000000001</v>
      </c>
    </row>
    <row r="27" spans="1:5" ht="19.5" customHeight="1">
      <c r="A27" s="455" t="s">
        <v>366</v>
      </c>
      <c r="B27" s="456">
        <v>0.307</v>
      </c>
      <c r="C27" s="456">
        <v>0.53900000000000003</v>
      </c>
      <c r="D27" s="456">
        <v>1.1080000000000001</v>
      </c>
      <c r="E27" s="456">
        <v>1.175</v>
      </c>
    </row>
    <row r="28" spans="1:5" ht="19.5" customHeight="1">
      <c r="A28" s="455" t="s">
        <v>367</v>
      </c>
      <c r="B28" s="456">
        <v>0.32600000000000001</v>
      </c>
      <c r="C28" s="456">
        <v>0.38400000000000001</v>
      </c>
      <c r="D28" s="456">
        <v>0.47599999999999998</v>
      </c>
      <c r="E28" s="456">
        <v>0.49199999999999999</v>
      </c>
    </row>
    <row r="29" spans="1:5" ht="19.5" customHeight="1">
      <c r="A29" s="455" t="s">
        <v>368</v>
      </c>
      <c r="B29" s="456">
        <v>0.61099999999999999</v>
      </c>
      <c r="C29" s="456">
        <v>0.76900000000000002</v>
      </c>
      <c r="D29" s="456">
        <v>0.85699999999999998</v>
      </c>
      <c r="E29" s="456">
        <v>0.996</v>
      </c>
    </row>
    <row r="30" spans="1:5" ht="19.5" customHeight="1">
      <c r="A30" s="455" t="s">
        <v>369</v>
      </c>
      <c r="B30" s="456">
        <v>0.22600000000000001</v>
      </c>
      <c r="C30" s="456">
        <v>0.23599999999999999</v>
      </c>
      <c r="D30" s="456">
        <v>0.46500000000000002</v>
      </c>
      <c r="E30" s="456">
        <v>0.64400000000000002</v>
      </c>
    </row>
    <row r="31" spans="1:5" ht="19.5" customHeight="1">
      <c r="A31" s="455" t="s">
        <v>370</v>
      </c>
      <c r="B31" s="456">
        <v>0.24</v>
      </c>
      <c r="C31" s="456">
        <v>0.496</v>
      </c>
      <c r="D31" s="456">
        <v>0.59499999999999997</v>
      </c>
      <c r="E31" s="456">
        <v>0.52800000000000002</v>
      </c>
    </row>
    <row r="32" spans="1:5" ht="19.5" customHeight="1">
      <c r="A32" s="455" t="s">
        <v>371</v>
      </c>
      <c r="B32" s="456">
        <v>0.72299999999999998</v>
      </c>
      <c r="C32" s="456">
        <v>0.76700000000000002</v>
      </c>
      <c r="D32" s="456">
        <v>1.1220000000000001</v>
      </c>
      <c r="E32" s="456">
        <v>1.417</v>
      </c>
    </row>
    <row r="33" spans="1:5" ht="19.5" customHeight="1">
      <c r="A33" s="455" t="s">
        <v>372</v>
      </c>
      <c r="B33" s="456">
        <v>2.085</v>
      </c>
      <c r="C33" s="456">
        <v>3.2210000000000001</v>
      </c>
      <c r="D33" s="456">
        <v>4.7519999999999998</v>
      </c>
      <c r="E33" s="456">
        <v>6.5739999999999998</v>
      </c>
    </row>
    <row r="34" spans="1:5" ht="19.5" customHeight="1">
      <c r="A34" s="455" t="s">
        <v>373</v>
      </c>
      <c r="B34" s="456">
        <v>0.185</v>
      </c>
      <c r="C34" s="456">
        <v>0.374</v>
      </c>
      <c r="D34" s="456">
        <v>0.46</v>
      </c>
      <c r="E34" s="456">
        <v>1.4430000000000001</v>
      </c>
    </row>
    <row r="35" spans="1:5" ht="19.5" customHeight="1">
      <c r="A35" s="455" t="s">
        <v>374</v>
      </c>
      <c r="B35" s="456">
        <v>0.318</v>
      </c>
      <c r="C35" s="456">
        <v>0.42399999999999999</v>
      </c>
      <c r="D35" s="456">
        <v>0.53300000000000003</v>
      </c>
      <c r="E35" s="456">
        <v>0.61599999999999999</v>
      </c>
    </row>
    <row r="36" spans="1:5" ht="19.5" customHeight="1">
      <c r="A36" s="455" t="s">
        <v>375</v>
      </c>
      <c r="B36" s="456">
        <v>0.79200000000000004</v>
      </c>
      <c r="C36" s="456">
        <v>1.2150000000000001</v>
      </c>
      <c r="D36" s="456">
        <v>0.99399999999999999</v>
      </c>
      <c r="E36" s="456">
        <v>1.127</v>
      </c>
    </row>
    <row r="37" spans="1:5" ht="19.5" customHeight="1">
      <c r="A37" s="455" t="s">
        <v>376</v>
      </c>
      <c r="B37" s="456">
        <v>1.216</v>
      </c>
      <c r="C37" s="456">
        <v>1.3440000000000001</v>
      </c>
      <c r="D37" s="456">
        <v>1.6419999999999999</v>
      </c>
      <c r="E37" s="456">
        <v>1.792</v>
      </c>
    </row>
    <row r="38" spans="1:5" ht="19.5" customHeight="1" thickBot="1">
      <c r="A38" s="455" t="s">
        <v>377</v>
      </c>
      <c r="B38" s="456">
        <v>0.55100000000000005</v>
      </c>
      <c r="C38" s="456">
        <v>0.93600000000000005</v>
      </c>
      <c r="D38" s="456">
        <v>1.5109999999999999</v>
      </c>
      <c r="E38" s="456">
        <v>1.583</v>
      </c>
    </row>
    <row r="39" spans="1:5" ht="19.5" customHeight="1" thickBot="1">
      <c r="A39" s="457" t="s">
        <v>378</v>
      </c>
      <c r="B39" s="458">
        <v>8.9489999999999998</v>
      </c>
      <c r="C39" s="458">
        <v>12.773999999999999</v>
      </c>
      <c r="D39" s="458">
        <v>16.776</v>
      </c>
      <c r="E39" s="458">
        <v>20.93</v>
      </c>
    </row>
  </sheetData>
  <mergeCells count="2">
    <mergeCell ref="A2:E3"/>
    <mergeCell ref="A22:E2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horizontalDpi="4294967294" r:id="rId1"/>
  <headerFooter>
    <oddHeader xml:space="preserve">&amp;RPříloha č. 13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Q62"/>
  <sheetViews>
    <sheetView zoomScale="60" zoomScaleNormal="60" zoomScaleSheetLayoutView="100" workbookViewId="0">
      <selection activeCell="F53" sqref="F53"/>
    </sheetView>
  </sheetViews>
  <sheetFormatPr defaultRowHeight="15"/>
  <cols>
    <col min="1" max="1" width="18.42578125" customWidth="1"/>
    <col min="2" max="12" width="15.5703125" customWidth="1"/>
    <col min="13" max="16" width="15.5703125" style="3" customWidth="1"/>
    <col min="17" max="17" width="15.5703125" customWidth="1"/>
    <col min="258" max="258" width="23" customWidth="1"/>
    <col min="259" max="259" width="17" customWidth="1"/>
    <col min="260" max="269" width="14.5703125" customWidth="1"/>
    <col min="270" max="270" width="15.7109375" customWidth="1"/>
    <col min="271" max="271" width="14.5703125" customWidth="1"/>
    <col min="273" max="273" width="15.7109375" bestFit="1" customWidth="1"/>
    <col min="514" max="514" width="23" customWidth="1"/>
    <col min="515" max="515" width="17" customWidth="1"/>
    <col min="516" max="525" width="14.5703125" customWidth="1"/>
    <col min="526" max="526" width="15.7109375" customWidth="1"/>
    <col min="527" max="527" width="14.5703125" customWidth="1"/>
    <col min="529" max="529" width="15.7109375" bestFit="1" customWidth="1"/>
    <col min="770" max="770" width="23" customWidth="1"/>
    <col min="771" max="771" width="17" customWidth="1"/>
    <col min="772" max="781" width="14.5703125" customWidth="1"/>
    <col min="782" max="782" width="15.7109375" customWidth="1"/>
    <col min="783" max="783" width="14.5703125" customWidth="1"/>
    <col min="785" max="785" width="15.7109375" bestFit="1" customWidth="1"/>
    <col min="1026" max="1026" width="23" customWidth="1"/>
    <col min="1027" max="1027" width="17" customWidth="1"/>
    <col min="1028" max="1037" width="14.5703125" customWidth="1"/>
    <col min="1038" max="1038" width="15.7109375" customWidth="1"/>
    <col min="1039" max="1039" width="14.5703125" customWidth="1"/>
    <col min="1041" max="1041" width="15.7109375" bestFit="1" customWidth="1"/>
    <col min="1282" max="1282" width="23" customWidth="1"/>
    <col min="1283" max="1283" width="17" customWidth="1"/>
    <col min="1284" max="1293" width="14.5703125" customWidth="1"/>
    <col min="1294" max="1294" width="15.7109375" customWidth="1"/>
    <col min="1295" max="1295" width="14.5703125" customWidth="1"/>
    <col min="1297" max="1297" width="15.7109375" bestFit="1" customWidth="1"/>
    <col min="1538" max="1538" width="23" customWidth="1"/>
    <col min="1539" max="1539" width="17" customWidth="1"/>
    <col min="1540" max="1549" width="14.5703125" customWidth="1"/>
    <col min="1550" max="1550" width="15.7109375" customWidth="1"/>
    <col min="1551" max="1551" width="14.5703125" customWidth="1"/>
    <col min="1553" max="1553" width="15.7109375" bestFit="1" customWidth="1"/>
    <col min="1794" max="1794" width="23" customWidth="1"/>
    <col min="1795" max="1795" width="17" customWidth="1"/>
    <col min="1796" max="1805" width="14.5703125" customWidth="1"/>
    <col min="1806" max="1806" width="15.7109375" customWidth="1"/>
    <col min="1807" max="1807" width="14.5703125" customWidth="1"/>
    <col min="1809" max="1809" width="15.7109375" bestFit="1" customWidth="1"/>
    <col min="2050" max="2050" width="23" customWidth="1"/>
    <col min="2051" max="2051" width="17" customWidth="1"/>
    <col min="2052" max="2061" width="14.5703125" customWidth="1"/>
    <col min="2062" max="2062" width="15.7109375" customWidth="1"/>
    <col min="2063" max="2063" width="14.5703125" customWidth="1"/>
    <col min="2065" max="2065" width="15.7109375" bestFit="1" customWidth="1"/>
    <col min="2306" max="2306" width="23" customWidth="1"/>
    <col min="2307" max="2307" width="17" customWidth="1"/>
    <col min="2308" max="2317" width="14.5703125" customWidth="1"/>
    <col min="2318" max="2318" width="15.7109375" customWidth="1"/>
    <col min="2319" max="2319" width="14.5703125" customWidth="1"/>
    <col min="2321" max="2321" width="15.7109375" bestFit="1" customWidth="1"/>
    <col min="2562" max="2562" width="23" customWidth="1"/>
    <col min="2563" max="2563" width="17" customWidth="1"/>
    <col min="2564" max="2573" width="14.5703125" customWidth="1"/>
    <col min="2574" max="2574" width="15.7109375" customWidth="1"/>
    <col min="2575" max="2575" width="14.5703125" customWidth="1"/>
    <col min="2577" max="2577" width="15.7109375" bestFit="1" customWidth="1"/>
    <col min="2818" max="2818" width="23" customWidth="1"/>
    <col min="2819" max="2819" width="17" customWidth="1"/>
    <col min="2820" max="2829" width="14.5703125" customWidth="1"/>
    <col min="2830" max="2830" width="15.7109375" customWidth="1"/>
    <col min="2831" max="2831" width="14.5703125" customWidth="1"/>
    <col min="2833" max="2833" width="15.7109375" bestFit="1" customWidth="1"/>
    <col min="3074" max="3074" width="23" customWidth="1"/>
    <col min="3075" max="3075" width="17" customWidth="1"/>
    <col min="3076" max="3085" width="14.5703125" customWidth="1"/>
    <col min="3086" max="3086" width="15.7109375" customWidth="1"/>
    <col min="3087" max="3087" width="14.5703125" customWidth="1"/>
    <col min="3089" max="3089" width="15.7109375" bestFit="1" customWidth="1"/>
    <col min="3330" max="3330" width="23" customWidth="1"/>
    <col min="3331" max="3331" width="17" customWidth="1"/>
    <col min="3332" max="3341" width="14.5703125" customWidth="1"/>
    <col min="3342" max="3342" width="15.7109375" customWidth="1"/>
    <col min="3343" max="3343" width="14.5703125" customWidth="1"/>
    <col min="3345" max="3345" width="15.7109375" bestFit="1" customWidth="1"/>
    <col min="3586" max="3586" width="23" customWidth="1"/>
    <col min="3587" max="3587" width="17" customWidth="1"/>
    <col min="3588" max="3597" width="14.5703125" customWidth="1"/>
    <col min="3598" max="3598" width="15.7109375" customWidth="1"/>
    <col min="3599" max="3599" width="14.5703125" customWidth="1"/>
    <col min="3601" max="3601" width="15.7109375" bestFit="1" customWidth="1"/>
    <col min="3842" max="3842" width="23" customWidth="1"/>
    <col min="3843" max="3843" width="17" customWidth="1"/>
    <col min="3844" max="3853" width="14.5703125" customWidth="1"/>
    <col min="3854" max="3854" width="15.7109375" customWidth="1"/>
    <col min="3855" max="3855" width="14.5703125" customWidth="1"/>
    <col min="3857" max="3857" width="15.7109375" bestFit="1" customWidth="1"/>
    <col min="4098" max="4098" width="23" customWidth="1"/>
    <col min="4099" max="4099" width="17" customWidth="1"/>
    <col min="4100" max="4109" width="14.5703125" customWidth="1"/>
    <col min="4110" max="4110" width="15.7109375" customWidth="1"/>
    <col min="4111" max="4111" width="14.5703125" customWidth="1"/>
    <col min="4113" max="4113" width="15.7109375" bestFit="1" customWidth="1"/>
    <col min="4354" max="4354" width="23" customWidth="1"/>
    <col min="4355" max="4355" width="17" customWidth="1"/>
    <col min="4356" max="4365" width="14.5703125" customWidth="1"/>
    <col min="4366" max="4366" width="15.7109375" customWidth="1"/>
    <col min="4367" max="4367" width="14.5703125" customWidth="1"/>
    <col min="4369" max="4369" width="15.7109375" bestFit="1" customWidth="1"/>
    <col min="4610" max="4610" width="23" customWidth="1"/>
    <col min="4611" max="4611" width="17" customWidth="1"/>
    <col min="4612" max="4621" width="14.5703125" customWidth="1"/>
    <col min="4622" max="4622" width="15.7109375" customWidth="1"/>
    <col min="4623" max="4623" width="14.5703125" customWidth="1"/>
    <col min="4625" max="4625" width="15.7109375" bestFit="1" customWidth="1"/>
    <col min="4866" max="4866" width="23" customWidth="1"/>
    <col min="4867" max="4867" width="17" customWidth="1"/>
    <col min="4868" max="4877" width="14.5703125" customWidth="1"/>
    <col min="4878" max="4878" width="15.7109375" customWidth="1"/>
    <col min="4879" max="4879" width="14.5703125" customWidth="1"/>
    <col min="4881" max="4881" width="15.7109375" bestFit="1" customWidth="1"/>
    <col min="5122" max="5122" width="23" customWidth="1"/>
    <col min="5123" max="5123" width="17" customWidth="1"/>
    <col min="5124" max="5133" width="14.5703125" customWidth="1"/>
    <col min="5134" max="5134" width="15.7109375" customWidth="1"/>
    <col min="5135" max="5135" width="14.5703125" customWidth="1"/>
    <col min="5137" max="5137" width="15.7109375" bestFit="1" customWidth="1"/>
    <col min="5378" max="5378" width="23" customWidth="1"/>
    <col min="5379" max="5379" width="17" customWidth="1"/>
    <col min="5380" max="5389" width="14.5703125" customWidth="1"/>
    <col min="5390" max="5390" width="15.7109375" customWidth="1"/>
    <col min="5391" max="5391" width="14.5703125" customWidth="1"/>
    <col min="5393" max="5393" width="15.7109375" bestFit="1" customWidth="1"/>
    <col min="5634" max="5634" width="23" customWidth="1"/>
    <col min="5635" max="5635" width="17" customWidth="1"/>
    <col min="5636" max="5645" width="14.5703125" customWidth="1"/>
    <col min="5646" max="5646" width="15.7109375" customWidth="1"/>
    <col min="5647" max="5647" width="14.5703125" customWidth="1"/>
    <col min="5649" max="5649" width="15.7109375" bestFit="1" customWidth="1"/>
    <col min="5890" max="5890" width="23" customWidth="1"/>
    <col min="5891" max="5891" width="17" customWidth="1"/>
    <col min="5892" max="5901" width="14.5703125" customWidth="1"/>
    <col min="5902" max="5902" width="15.7109375" customWidth="1"/>
    <col min="5903" max="5903" width="14.5703125" customWidth="1"/>
    <col min="5905" max="5905" width="15.7109375" bestFit="1" customWidth="1"/>
    <col min="6146" max="6146" width="23" customWidth="1"/>
    <col min="6147" max="6147" width="17" customWidth="1"/>
    <col min="6148" max="6157" width="14.5703125" customWidth="1"/>
    <col min="6158" max="6158" width="15.7109375" customWidth="1"/>
    <col min="6159" max="6159" width="14.5703125" customWidth="1"/>
    <col min="6161" max="6161" width="15.7109375" bestFit="1" customWidth="1"/>
    <col min="6402" max="6402" width="23" customWidth="1"/>
    <col min="6403" max="6403" width="17" customWidth="1"/>
    <col min="6404" max="6413" width="14.5703125" customWidth="1"/>
    <col min="6414" max="6414" width="15.7109375" customWidth="1"/>
    <col min="6415" max="6415" width="14.5703125" customWidth="1"/>
    <col min="6417" max="6417" width="15.7109375" bestFit="1" customWidth="1"/>
    <col min="6658" max="6658" width="23" customWidth="1"/>
    <col min="6659" max="6659" width="17" customWidth="1"/>
    <col min="6660" max="6669" width="14.5703125" customWidth="1"/>
    <col min="6670" max="6670" width="15.7109375" customWidth="1"/>
    <col min="6671" max="6671" width="14.5703125" customWidth="1"/>
    <col min="6673" max="6673" width="15.7109375" bestFit="1" customWidth="1"/>
    <col min="6914" max="6914" width="23" customWidth="1"/>
    <col min="6915" max="6915" width="17" customWidth="1"/>
    <col min="6916" max="6925" width="14.5703125" customWidth="1"/>
    <col min="6926" max="6926" width="15.7109375" customWidth="1"/>
    <col min="6927" max="6927" width="14.5703125" customWidth="1"/>
    <col min="6929" max="6929" width="15.7109375" bestFit="1" customWidth="1"/>
    <col min="7170" max="7170" width="23" customWidth="1"/>
    <col min="7171" max="7171" width="17" customWidth="1"/>
    <col min="7172" max="7181" width="14.5703125" customWidth="1"/>
    <col min="7182" max="7182" width="15.7109375" customWidth="1"/>
    <col min="7183" max="7183" width="14.5703125" customWidth="1"/>
    <col min="7185" max="7185" width="15.7109375" bestFit="1" customWidth="1"/>
    <col min="7426" max="7426" width="23" customWidth="1"/>
    <col min="7427" max="7427" width="17" customWidth="1"/>
    <col min="7428" max="7437" width="14.5703125" customWidth="1"/>
    <col min="7438" max="7438" width="15.7109375" customWidth="1"/>
    <col min="7439" max="7439" width="14.5703125" customWidth="1"/>
    <col min="7441" max="7441" width="15.7109375" bestFit="1" customWidth="1"/>
    <col min="7682" max="7682" width="23" customWidth="1"/>
    <col min="7683" max="7683" width="17" customWidth="1"/>
    <col min="7684" max="7693" width="14.5703125" customWidth="1"/>
    <col min="7694" max="7694" width="15.7109375" customWidth="1"/>
    <col min="7695" max="7695" width="14.5703125" customWidth="1"/>
    <col min="7697" max="7697" width="15.7109375" bestFit="1" customWidth="1"/>
    <col min="7938" max="7938" width="23" customWidth="1"/>
    <col min="7939" max="7939" width="17" customWidth="1"/>
    <col min="7940" max="7949" width="14.5703125" customWidth="1"/>
    <col min="7950" max="7950" width="15.7109375" customWidth="1"/>
    <col min="7951" max="7951" width="14.5703125" customWidth="1"/>
    <col min="7953" max="7953" width="15.7109375" bestFit="1" customWidth="1"/>
    <col min="8194" max="8194" width="23" customWidth="1"/>
    <col min="8195" max="8195" width="17" customWidth="1"/>
    <col min="8196" max="8205" width="14.5703125" customWidth="1"/>
    <col min="8206" max="8206" width="15.7109375" customWidth="1"/>
    <col min="8207" max="8207" width="14.5703125" customWidth="1"/>
    <col min="8209" max="8209" width="15.7109375" bestFit="1" customWidth="1"/>
    <col min="8450" max="8450" width="23" customWidth="1"/>
    <col min="8451" max="8451" width="17" customWidth="1"/>
    <col min="8452" max="8461" width="14.5703125" customWidth="1"/>
    <col min="8462" max="8462" width="15.7109375" customWidth="1"/>
    <col min="8463" max="8463" width="14.5703125" customWidth="1"/>
    <col min="8465" max="8465" width="15.7109375" bestFit="1" customWidth="1"/>
    <col min="8706" max="8706" width="23" customWidth="1"/>
    <col min="8707" max="8707" width="17" customWidth="1"/>
    <col min="8708" max="8717" width="14.5703125" customWidth="1"/>
    <col min="8718" max="8718" width="15.7109375" customWidth="1"/>
    <col min="8719" max="8719" width="14.5703125" customWidth="1"/>
    <col min="8721" max="8721" width="15.7109375" bestFit="1" customWidth="1"/>
    <col min="8962" max="8962" width="23" customWidth="1"/>
    <col min="8963" max="8963" width="17" customWidth="1"/>
    <col min="8964" max="8973" width="14.5703125" customWidth="1"/>
    <col min="8974" max="8974" width="15.7109375" customWidth="1"/>
    <col min="8975" max="8975" width="14.5703125" customWidth="1"/>
    <col min="8977" max="8977" width="15.7109375" bestFit="1" customWidth="1"/>
    <col min="9218" max="9218" width="23" customWidth="1"/>
    <col min="9219" max="9219" width="17" customWidth="1"/>
    <col min="9220" max="9229" width="14.5703125" customWidth="1"/>
    <col min="9230" max="9230" width="15.7109375" customWidth="1"/>
    <col min="9231" max="9231" width="14.5703125" customWidth="1"/>
    <col min="9233" max="9233" width="15.7109375" bestFit="1" customWidth="1"/>
    <col min="9474" max="9474" width="23" customWidth="1"/>
    <col min="9475" max="9475" width="17" customWidth="1"/>
    <col min="9476" max="9485" width="14.5703125" customWidth="1"/>
    <col min="9486" max="9486" width="15.7109375" customWidth="1"/>
    <col min="9487" max="9487" width="14.5703125" customWidth="1"/>
    <col min="9489" max="9489" width="15.7109375" bestFit="1" customWidth="1"/>
    <col min="9730" max="9730" width="23" customWidth="1"/>
    <col min="9731" max="9731" width="17" customWidth="1"/>
    <col min="9732" max="9741" width="14.5703125" customWidth="1"/>
    <col min="9742" max="9742" width="15.7109375" customWidth="1"/>
    <col min="9743" max="9743" width="14.5703125" customWidth="1"/>
    <col min="9745" max="9745" width="15.7109375" bestFit="1" customWidth="1"/>
    <col min="9986" max="9986" width="23" customWidth="1"/>
    <col min="9987" max="9987" width="17" customWidth="1"/>
    <col min="9988" max="9997" width="14.5703125" customWidth="1"/>
    <col min="9998" max="9998" width="15.7109375" customWidth="1"/>
    <col min="9999" max="9999" width="14.5703125" customWidth="1"/>
    <col min="10001" max="10001" width="15.7109375" bestFit="1" customWidth="1"/>
    <col min="10242" max="10242" width="23" customWidth="1"/>
    <col min="10243" max="10243" width="17" customWidth="1"/>
    <col min="10244" max="10253" width="14.5703125" customWidth="1"/>
    <col min="10254" max="10254" width="15.7109375" customWidth="1"/>
    <col min="10255" max="10255" width="14.5703125" customWidth="1"/>
    <col min="10257" max="10257" width="15.7109375" bestFit="1" customWidth="1"/>
    <col min="10498" max="10498" width="23" customWidth="1"/>
    <col min="10499" max="10499" width="17" customWidth="1"/>
    <col min="10500" max="10509" width="14.5703125" customWidth="1"/>
    <col min="10510" max="10510" width="15.7109375" customWidth="1"/>
    <col min="10511" max="10511" width="14.5703125" customWidth="1"/>
    <col min="10513" max="10513" width="15.7109375" bestFit="1" customWidth="1"/>
    <col min="10754" max="10754" width="23" customWidth="1"/>
    <col min="10755" max="10755" width="17" customWidth="1"/>
    <col min="10756" max="10765" width="14.5703125" customWidth="1"/>
    <col min="10766" max="10766" width="15.7109375" customWidth="1"/>
    <col min="10767" max="10767" width="14.5703125" customWidth="1"/>
    <col min="10769" max="10769" width="15.7109375" bestFit="1" customWidth="1"/>
    <col min="11010" max="11010" width="23" customWidth="1"/>
    <col min="11011" max="11011" width="17" customWidth="1"/>
    <col min="11012" max="11021" width="14.5703125" customWidth="1"/>
    <col min="11022" max="11022" width="15.7109375" customWidth="1"/>
    <col min="11023" max="11023" width="14.5703125" customWidth="1"/>
    <col min="11025" max="11025" width="15.7109375" bestFit="1" customWidth="1"/>
    <col min="11266" max="11266" width="23" customWidth="1"/>
    <col min="11267" max="11267" width="17" customWidth="1"/>
    <col min="11268" max="11277" width="14.5703125" customWidth="1"/>
    <col min="11278" max="11278" width="15.7109375" customWidth="1"/>
    <col min="11279" max="11279" width="14.5703125" customWidth="1"/>
    <col min="11281" max="11281" width="15.7109375" bestFit="1" customWidth="1"/>
    <col min="11522" max="11522" width="23" customWidth="1"/>
    <col min="11523" max="11523" width="17" customWidth="1"/>
    <col min="11524" max="11533" width="14.5703125" customWidth="1"/>
    <col min="11534" max="11534" width="15.7109375" customWidth="1"/>
    <col min="11535" max="11535" width="14.5703125" customWidth="1"/>
    <col min="11537" max="11537" width="15.7109375" bestFit="1" customWidth="1"/>
    <col min="11778" max="11778" width="23" customWidth="1"/>
    <col min="11779" max="11779" width="17" customWidth="1"/>
    <col min="11780" max="11789" width="14.5703125" customWidth="1"/>
    <col min="11790" max="11790" width="15.7109375" customWidth="1"/>
    <col min="11791" max="11791" width="14.5703125" customWidth="1"/>
    <col min="11793" max="11793" width="15.7109375" bestFit="1" customWidth="1"/>
    <col min="12034" max="12034" width="23" customWidth="1"/>
    <col min="12035" max="12035" width="17" customWidth="1"/>
    <col min="12036" max="12045" width="14.5703125" customWidth="1"/>
    <col min="12046" max="12046" width="15.7109375" customWidth="1"/>
    <col min="12047" max="12047" width="14.5703125" customWidth="1"/>
    <col min="12049" max="12049" width="15.7109375" bestFit="1" customWidth="1"/>
    <col min="12290" max="12290" width="23" customWidth="1"/>
    <col min="12291" max="12291" width="17" customWidth="1"/>
    <col min="12292" max="12301" width="14.5703125" customWidth="1"/>
    <col min="12302" max="12302" width="15.7109375" customWidth="1"/>
    <col min="12303" max="12303" width="14.5703125" customWidth="1"/>
    <col min="12305" max="12305" width="15.7109375" bestFit="1" customWidth="1"/>
    <col min="12546" max="12546" width="23" customWidth="1"/>
    <col min="12547" max="12547" width="17" customWidth="1"/>
    <col min="12548" max="12557" width="14.5703125" customWidth="1"/>
    <col min="12558" max="12558" width="15.7109375" customWidth="1"/>
    <col min="12559" max="12559" width="14.5703125" customWidth="1"/>
    <col min="12561" max="12561" width="15.7109375" bestFit="1" customWidth="1"/>
    <col min="12802" max="12802" width="23" customWidth="1"/>
    <col min="12803" max="12803" width="17" customWidth="1"/>
    <col min="12804" max="12813" width="14.5703125" customWidth="1"/>
    <col min="12814" max="12814" width="15.7109375" customWidth="1"/>
    <col min="12815" max="12815" width="14.5703125" customWidth="1"/>
    <col min="12817" max="12817" width="15.7109375" bestFit="1" customWidth="1"/>
    <col min="13058" max="13058" width="23" customWidth="1"/>
    <col min="13059" max="13059" width="17" customWidth="1"/>
    <col min="13060" max="13069" width="14.5703125" customWidth="1"/>
    <col min="13070" max="13070" width="15.7109375" customWidth="1"/>
    <col min="13071" max="13071" width="14.5703125" customWidth="1"/>
    <col min="13073" max="13073" width="15.7109375" bestFit="1" customWidth="1"/>
    <col min="13314" max="13314" width="23" customWidth="1"/>
    <col min="13315" max="13315" width="17" customWidth="1"/>
    <col min="13316" max="13325" width="14.5703125" customWidth="1"/>
    <col min="13326" max="13326" width="15.7109375" customWidth="1"/>
    <col min="13327" max="13327" width="14.5703125" customWidth="1"/>
    <col min="13329" max="13329" width="15.7109375" bestFit="1" customWidth="1"/>
    <col min="13570" max="13570" width="23" customWidth="1"/>
    <col min="13571" max="13571" width="17" customWidth="1"/>
    <col min="13572" max="13581" width="14.5703125" customWidth="1"/>
    <col min="13582" max="13582" width="15.7109375" customWidth="1"/>
    <col min="13583" max="13583" width="14.5703125" customWidth="1"/>
    <col min="13585" max="13585" width="15.7109375" bestFit="1" customWidth="1"/>
    <col min="13826" max="13826" width="23" customWidth="1"/>
    <col min="13827" max="13827" width="17" customWidth="1"/>
    <col min="13828" max="13837" width="14.5703125" customWidth="1"/>
    <col min="13838" max="13838" width="15.7109375" customWidth="1"/>
    <col min="13839" max="13839" width="14.5703125" customWidth="1"/>
    <col min="13841" max="13841" width="15.7109375" bestFit="1" customWidth="1"/>
    <col min="14082" max="14082" width="23" customWidth="1"/>
    <col min="14083" max="14083" width="17" customWidth="1"/>
    <col min="14084" max="14093" width="14.5703125" customWidth="1"/>
    <col min="14094" max="14094" width="15.7109375" customWidth="1"/>
    <col min="14095" max="14095" width="14.5703125" customWidth="1"/>
    <col min="14097" max="14097" width="15.7109375" bestFit="1" customWidth="1"/>
    <col min="14338" max="14338" width="23" customWidth="1"/>
    <col min="14339" max="14339" width="17" customWidth="1"/>
    <col min="14340" max="14349" width="14.5703125" customWidth="1"/>
    <col min="14350" max="14350" width="15.7109375" customWidth="1"/>
    <col min="14351" max="14351" width="14.5703125" customWidth="1"/>
    <col min="14353" max="14353" width="15.7109375" bestFit="1" customWidth="1"/>
    <col min="14594" max="14594" width="23" customWidth="1"/>
    <col min="14595" max="14595" width="17" customWidth="1"/>
    <col min="14596" max="14605" width="14.5703125" customWidth="1"/>
    <col min="14606" max="14606" width="15.7109375" customWidth="1"/>
    <col min="14607" max="14607" width="14.5703125" customWidth="1"/>
    <col min="14609" max="14609" width="15.7109375" bestFit="1" customWidth="1"/>
    <col min="14850" max="14850" width="23" customWidth="1"/>
    <col min="14851" max="14851" width="17" customWidth="1"/>
    <col min="14852" max="14861" width="14.5703125" customWidth="1"/>
    <col min="14862" max="14862" width="15.7109375" customWidth="1"/>
    <col min="14863" max="14863" width="14.5703125" customWidth="1"/>
    <col min="14865" max="14865" width="15.7109375" bestFit="1" customWidth="1"/>
    <col min="15106" max="15106" width="23" customWidth="1"/>
    <col min="15107" max="15107" width="17" customWidth="1"/>
    <col min="15108" max="15117" width="14.5703125" customWidth="1"/>
    <col min="15118" max="15118" width="15.7109375" customWidth="1"/>
    <col min="15119" max="15119" width="14.5703125" customWidth="1"/>
    <col min="15121" max="15121" width="15.7109375" bestFit="1" customWidth="1"/>
    <col min="15362" max="15362" width="23" customWidth="1"/>
    <col min="15363" max="15363" width="17" customWidth="1"/>
    <col min="15364" max="15373" width="14.5703125" customWidth="1"/>
    <col min="15374" max="15374" width="15.7109375" customWidth="1"/>
    <col min="15375" max="15375" width="14.5703125" customWidth="1"/>
    <col min="15377" max="15377" width="15.7109375" bestFit="1" customWidth="1"/>
    <col min="15618" max="15618" width="23" customWidth="1"/>
    <col min="15619" max="15619" width="17" customWidth="1"/>
    <col min="15620" max="15629" width="14.5703125" customWidth="1"/>
    <col min="15630" max="15630" width="15.7109375" customWidth="1"/>
    <col min="15631" max="15631" width="14.5703125" customWidth="1"/>
    <col min="15633" max="15633" width="15.7109375" bestFit="1" customWidth="1"/>
    <col min="15874" max="15874" width="23" customWidth="1"/>
    <col min="15875" max="15875" width="17" customWidth="1"/>
    <col min="15876" max="15885" width="14.5703125" customWidth="1"/>
    <col min="15886" max="15886" width="15.7109375" customWidth="1"/>
    <col min="15887" max="15887" width="14.5703125" customWidth="1"/>
    <col min="15889" max="15889" width="15.7109375" bestFit="1" customWidth="1"/>
    <col min="16130" max="16130" width="23" customWidth="1"/>
    <col min="16131" max="16131" width="17" customWidth="1"/>
    <col min="16132" max="16141" width="14.5703125" customWidth="1"/>
    <col min="16142" max="16142" width="15.7109375" customWidth="1"/>
    <col min="16143" max="16143" width="14.5703125" customWidth="1"/>
    <col min="16145" max="16145" width="15.7109375" bestFit="1" customWidth="1"/>
  </cols>
  <sheetData>
    <row r="2" spans="1:17" ht="26.25">
      <c r="B2" s="559" t="s">
        <v>232</v>
      </c>
      <c r="C2" s="559"/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559"/>
      <c r="P2" s="559"/>
      <c r="Q2" s="559"/>
    </row>
    <row r="3" spans="1:17" ht="15.75" thickBot="1"/>
    <row r="4" spans="1:17" ht="15.75" thickBot="1">
      <c r="A4" s="355" t="s">
        <v>294</v>
      </c>
      <c r="B4" s="356" t="s">
        <v>295</v>
      </c>
      <c r="C4" s="357" t="s">
        <v>296</v>
      </c>
      <c r="D4" s="358" t="s">
        <v>297</v>
      </c>
      <c r="E4" s="357" t="s">
        <v>298</v>
      </c>
      <c r="F4" s="358" t="s">
        <v>299</v>
      </c>
      <c r="G4" s="357" t="s">
        <v>300</v>
      </c>
      <c r="H4" s="359" t="s">
        <v>301</v>
      </c>
      <c r="I4" s="358" t="s">
        <v>302</v>
      </c>
      <c r="J4" s="358" t="s">
        <v>303</v>
      </c>
      <c r="K4" s="358" t="s">
        <v>304</v>
      </c>
      <c r="L4" s="358" t="s">
        <v>305</v>
      </c>
      <c r="M4" s="358" t="s">
        <v>306</v>
      </c>
      <c r="N4" s="358" t="s">
        <v>307</v>
      </c>
      <c r="O4" s="358" t="s">
        <v>308</v>
      </c>
      <c r="P4" s="358" t="s">
        <v>309</v>
      </c>
      <c r="Q4" s="358" t="s">
        <v>310</v>
      </c>
    </row>
    <row r="5" spans="1:17" ht="15.75" thickBot="1">
      <c r="A5" s="360"/>
      <c r="B5" s="361"/>
      <c r="C5" s="362"/>
      <c r="D5" s="363"/>
      <c r="E5" s="364"/>
      <c r="F5" s="363"/>
      <c r="G5" s="364"/>
      <c r="H5" s="363"/>
      <c r="I5" s="364"/>
      <c r="J5" s="364"/>
      <c r="K5" s="364"/>
      <c r="L5" s="364"/>
      <c r="M5" s="364"/>
      <c r="N5" s="364"/>
      <c r="O5" s="364"/>
      <c r="P5" s="364"/>
      <c r="Q5" s="364"/>
    </row>
    <row r="6" spans="1:17" ht="32.25" customHeight="1">
      <c r="A6" s="484" t="s">
        <v>26</v>
      </c>
      <c r="B6" s="485">
        <v>8136</v>
      </c>
      <c r="C6" s="486">
        <v>8136</v>
      </c>
      <c r="D6" s="487">
        <v>7136</v>
      </c>
      <c r="E6" s="487">
        <v>6951</v>
      </c>
      <c r="F6" s="487">
        <v>6237</v>
      </c>
      <c r="G6" s="487">
        <v>8190</v>
      </c>
      <c r="H6" s="488">
        <v>8329</v>
      </c>
      <c r="I6" s="487">
        <v>8382</v>
      </c>
      <c r="J6" s="487">
        <v>8472</v>
      </c>
      <c r="K6" s="487">
        <v>8532</v>
      </c>
      <c r="L6" s="487">
        <v>8676</v>
      </c>
      <c r="M6" s="487">
        <v>8692</v>
      </c>
      <c r="N6" s="487">
        <v>9011</v>
      </c>
      <c r="O6" s="487">
        <v>9020</v>
      </c>
      <c r="P6" s="487">
        <v>9407</v>
      </c>
      <c r="Q6" s="487">
        <v>10007</v>
      </c>
    </row>
    <row r="7" spans="1:17" ht="15.75" thickBot="1">
      <c r="A7" s="365" t="s">
        <v>311</v>
      </c>
      <c r="B7" s="491"/>
      <c r="C7" s="492"/>
      <c r="D7" s="493"/>
      <c r="E7" s="493"/>
      <c r="F7" s="493"/>
      <c r="G7" s="493"/>
      <c r="H7" s="494"/>
      <c r="I7" s="493"/>
      <c r="J7" s="493"/>
      <c r="K7" s="493"/>
      <c r="L7" s="493"/>
      <c r="M7" s="493"/>
      <c r="N7" s="493"/>
      <c r="O7" s="493"/>
      <c r="P7" s="493"/>
      <c r="Q7" s="493"/>
    </row>
    <row r="8" spans="1:17" ht="15.75" thickBot="1">
      <c r="A8" s="366" t="s">
        <v>312</v>
      </c>
      <c r="B8" s="367"/>
      <c r="C8" s="368" t="s">
        <v>27</v>
      </c>
      <c r="D8" s="369"/>
      <c r="E8" s="370"/>
      <c r="F8" s="369"/>
      <c r="G8" s="370"/>
      <c r="H8" s="369"/>
      <c r="I8" s="370"/>
      <c r="J8" s="370"/>
      <c r="K8" s="370"/>
      <c r="L8" s="370"/>
      <c r="M8" s="370"/>
      <c r="N8" s="370"/>
      <c r="O8" s="370"/>
      <c r="P8" s="370"/>
      <c r="Q8" s="370"/>
    </row>
    <row r="9" spans="1:17" ht="26.25" customHeight="1">
      <c r="A9" s="371"/>
      <c r="B9" s="372" t="s">
        <v>313</v>
      </c>
      <c r="C9" s="373"/>
      <c r="D9" s="560" t="s">
        <v>314</v>
      </c>
      <c r="E9" s="567" t="s">
        <v>315</v>
      </c>
      <c r="F9" s="560" t="s">
        <v>316</v>
      </c>
      <c r="G9" s="567" t="s">
        <v>317</v>
      </c>
      <c r="H9" s="560" t="s">
        <v>318</v>
      </c>
      <c r="I9" s="560" t="s">
        <v>319</v>
      </c>
      <c r="J9" s="560" t="s">
        <v>28</v>
      </c>
      <c r="K9" s="560" t="s">
        <v>320</v>
      </c>
      <c r="L9" s="560" t="s">
        <v>321</v>
      </c>
      <c r="M9" s="560" t="s">
        <v>322</v>
      </c>
      <c r="N9" s="560" t="s">
        <v>323</v>
      </c>
      <c r="O9" s="560" t="s">
        <v>324</v>
      </c>
      <c r="P9" s="560" t="s">
        <v>325</v>
      </c>
      <c r="Q9" s="560" t="s">
        <v>326</v>
      </c>
    </row>
    <row r="10" spans="1:17" ht="26.25">
      <c r="A10" s="374" t="s">
        <v>327</v>
      </c>
      <c r="B10" s="374"/>
      <c r="C10" s="375"/>
      <c r="D10" s="561"/>
      <c r="E10" s="568"/>
      <c r="F10" s="561"/>
      <c r="G10" s="568"/>
      <c r="H10" s="561"/>
      <c r="I10" s="561"/>
      <c r="J10" s="561"/>
      <c r="K10" s="561"/>
      <c r="L10" s="561"/>
      <c r="M10" s="561"/>
      <c r="N10" s="561"/>
      <c r="O10" s="561"/>
      <c r="P10" s="561"/>
      <c r="Q10" s="561"/>
    </row>
    <row r="11" spans="1:17">
      <c r="A11" s="376"/>
      <c r="B11" s="376"/>
      <c r="C11" s="375"/>
      <c r="D11" s="561"/>
      <c r="E11" s="568"/>
      <c r="F11" s="561"/>
      <c r="G11" s="568"/>
      <c r="H11" s="561"/>
      <c r="I11" s="561"/>
      <c r="J11" s="561"/>
      <c r="K11" s="561"/>
      <c r="L11" s="561"/>
      <c r="M11" s="561"/>
      <c r="N11" s="561"/>
      <c r="O11" s="561"/>
      <c r="P11" s="561"/>
      <c r="Q11" s="561"/>
    </row>
    <row r="12" spans="1:17">
      <c r="A12" s="377"/>
      <c r="B12" s="377"/>
      <c r="C12" s="375"/>
      <c r="D12" s="561"/>
      <c r="E12" s="568"/>
      <c r="F12" s="561"/>
      <c r="G12" s="568"/>
      <c r="H12" s="561"/>
      <c r="I12" s="561"/>
      <c r="J12" s="561"/>
      <c r="K12" s="561"/>
      <c r="L12" s="561"/>
      <c r="M12" s="561"/>
      <c r="N12" s="561"/>
      <c r="O12" s="561"/>
      <c r="P12" s="561"/>
      <c r="Q12" s="561"/>
    </row>
    <row r="13" spans="1:17">
      <c r="A13" s="377"/>
      <c r="B13" s="377"/>
      <c r="C13" s="375"/>
      <c r="D13" s="561"/>
      <c r="E13" s="568"/>
      <c r="F13" s="561"/>
      <c r="G13" s="568"/>
      <c r="H13" s="561"/>
      <c r="I13" s="561"/>
      <c r="J13" s="561"/>
      <c r="K13" s="561"/>
      <c r="L13" s="561"/>
      <c r="M13" s="561"/>
      <c r="N13" s="561"/>
      <c r="O13" s="561"/>
      <c r="P13" s="561"/>
      <c r="Q13" s="561"/>
    </row>
    <row r="14" spans="1:17">
      <c r="A14" s="376"/>
      <c r="B14" s="376"/>
      <c r="C14" s="375"/>
      <c r="D14" s="561"/>
      <c r="E14" s="568"/>
      <c r="F14" s="561"/>
      <c r="G14" s="568"/>
      <c r="H14" s="561"/>
      <c r="I14" s="561"/>
      <c r="J14" s="561"/>
      <c r="K14" s="561"/>
      <c r="L14" s="561"/>
      <c r="M14" s="561"/>
      <c r="N14" s="561"/>
      <c r="O14" s="561"/>
      <c r="P14" s="561"/>
      <c r="Q14" s="561"/>
    </row>
    <row r="15" spans="1:17">
      <c r="A15" s="376"/>
      <c r="B15" s="376"/>
      <c r="C15" s="375"/>
      <c r="D15" s="561"/>
      <c r="E15" s="568"/>
      <c r="F15" s="561"/>
      <c r="G15" s="568"/>
      <c r="H15" s="561"/>
      <c r="I15" s="561"/>
      <c r="J15" s="561"/>
      <c r="K15" s="561"/>
      <c r="L15" s="561"/>
      <c r="M15" s="561"/>
      <c r="N15" s="561"/>
      <c r="O15" s="561"/>
      <c r="P15" s="561"/>
      <c r="Q15" s="561"/>
    </row>
    <row r="16" spans="1:17">
      <c r="A16" s="377"/>
      <c r="B16" s="377"/>
      <c r="C16" s="375"/>
      <c r="D16" s="561"/>
      <c r="E16" s="568"/>
      <c r="F16" s="561"/>
      <c r="G16" s="568"/>
      <c r="H16" s="561"/>
      <c r="I16" s="561"/>
      <c r="J16" s="561"/>
      <c r="K16" s="561"/>
      <c r="L16" s="561"/>
      <c r="M16" s="561"/>
      <c r="N16" s="561"/>
      <c r="O16" s="561"/>
      <c r="P16" s="561"/>
      <c r="Q16" s="561"/>
    </row>
    <row r="17" spans="1:17">
      <c r="A17" s="377"/>
      <c r="B17" s="377"/>
      <c r="C17" s="378"/>
      <c r="D17" s="561"/>
      <c r="E17" s="568"/>
      <c r="F17" s="561"/>
      <c r="G17" s="568"/>
      <c r="H17" s="561"/>
      <c r="I17" s="561"/>
      <c r="J17" s="561"/>
      <c r="K17" s="561"/>
      <c r="L17" s="561"/>
      <c r="M17" s="561"/>
      <c r="N17" s="561"/>
      <c r="O17" s="561"/>
      <c r="P17" s="561"/>
      <c r="Q17" s="561"/>
    </row>
    <row r="18" spans="1:17">
      <c r="A18" s="379"/>
      <c r="B18" s="379"/>
      <c r="C18" s="380"/>
      <c r="D18" s="561"/>
      <c r="E18" s="568"/>
      <c r="F18" s="561"/>
      <c r="G18" s="568"/>
      <c r="H18" s="561"/>
      <c r="I18" s="561"/>
      <c r="J18" s="561"/>
      <c r="K18" s="561"/>
      <c r="L18" s="561"/>
      <c r="M18" s="561"/>
      <c r="N18" s="561"/>
      <c r="O18" s="561"/>
      <c r="P18" s="561"/>
      <c r="Q18" s="561"/>
    </row>
    <row r="19" spans="1:17" ht="15.75" thickBot="1">
      <c r="A19" s="377"/>
      <c r="B19" s="377"/>
      <c r="C19" s="380"/>
      <c r="D19" s="561"/>
      <c r="E19" s="568"/>
      <c r="F19" s="561"/>
      <c r="G19" s="568"/>
      <c r="H19" s="561"/>
      <c r="I19" s="561"/>
      <c r="J19" s="561"/>
      <c r="K19" s="561"/>
      <c r="L19" s="561"/>
      <c r="M19" s="561"/>
      <c r="N19" s="561"/>
      <c r="O19" s="561"/>
      <c r="P19" s="561"/>
      <c r="Q19" s="561"/>
    </row>
    <row r="20" spans="1:17" ht="15.75" hidden="1" thickBot="1">
      <c r="A20" s="377"/>
      <c r="B20" s="377"/>
      <c r="C20" s="380"/>
      <c r="D20" s="561"/>
      <c r="E20" s="568"/>
      <c r="F20" s="561"/>
      <c r="G20" s="568"/>
      <c r="H20" s="561"/>
      <c r="I20" s="561"/>
      <c r="J20" s="381"/>
      <c r="K20" s="561"/>
      <c r="L20" s="561"/>
      <c r="M20" s="561"/>
      <c r="N20" s="561"/>
      <c r="O20" s="561"/>
      <c r="P20" s="561"/>
      <c r="Q20" s="561"/>
    </row>
    <row r="21" spans="1:17" ht="15.75" hidden="1" thickBot="1">
      <c r="A21" s="377"/>
      <c r="B21" s="377"/>
      <c r="C21" s="380"/>
      <c r="D21" s="561"/>
      <c r="E21" s="568"/>
      <c r="F21" s="561"/>
      <c r="G21" s="568"/>
      <c r="H21" s="561"/>
      <c r="I21" s="561"/>
      <c r="J21" s="381"/>
      <c r="K21" s="561"/>
      <c r="L21" s="561"/>
      <c r="M21" s="561"/>
      <c r="N21" s="561"/>
      <c r="O21" s="561"/>
      <c r="P21" s="561"/>
      <c r="Q21" s="561"/>
    </row>
    <row r="22" spans="1:17" ht="15.75" hidden="1" thickBot="1">
      <c r="A22" s="382"/>
      <c r="B22" s="382"/>
      <c r="C22" s="383"/>
      <c r="D22" s="562"/>
      <c r="E22" s="569"/>
      <c r="F22" s="562"/>
      <c r="G22" s="569"/>
      <c r="H22" s="562"/>
      <c r="I22" s="562"/>
      <c r="J22" s="384"/>
      <c r="K22" s="562"/>
      <c r="L22" s="562"/>
      <c r="M22" s="562"/>
      <c r="N22" s="562"/>
      <c r="O22" s="562"/>
      <c r="P22" s="562"/>
      <c r="Q22" s="562"/>
    </row>
    <row r="23" spans="1:17" ht="30" customHeight="1" thickBot="1">
      <c r="A23" s="385" t="s">
        <v>328</v>
      </c>
      <c r="B23" s="386"/>
      <c r="C23" s="563" t="s">
        <v>329</v>
      </c>
      <c r="D23" s="564"/>
      <c r="E23" s="564"/>
      <c r="F23" s="564"/>
      <c r="G23" s="564"/>
      <c r="H23" s="564"/>
      <c r="I23" s="564"/>
      <c r="J23" s="564"/>
      <c r="K23" s="564"/>
      <c r="L23" s="564"/>
      <c r="M23" s="564"/>
      <c r="N23" s="564"/>
      <c r="O23" s="565"/>
      <c r="P23" s="565"/>
      <c r="Q23" s="566"/>
    </row>
    <row r="24" spans="1:17" ht="15.75" customHeight="1">
      <c r="A24" s="4"/>
      <c r="B24" s="4"/>
      <c r="C24" s="5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7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7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7">
      <c r="L27" s="5"/>
      <c r="M27" s="5"/>
      <c r="N27" s="5"/>
      <c r="O27" s="5"/>
      <c r="P27" s="5"/>
    </row>
    <row r="28" spans="1:17">
      <c r="L28" s="5"/>
      <c r="M28" s="5"/>
      <c r="N28" s="5"/>
      <c r="O28" s="7"/>
      <c r="P28" s="5"/>
    </row>
    <row r="29" spans="1:17">
      <c r="L29" s="5"/>
      <c r="M29" s="5"/>
      <c r="N29" s="5"/>
      <c r="O29" s="5"/>
      <c r="P29" s="5"/>
    </row>
    <row r="30" spans="1:17">
      <c r="L30" s="5"/>
      <c r="M30" s="5"/>
      <c r="N30" s="5"/>
      <c r="O30" s="7"/>
      <c r="P30" s="5"/>
    </row>
    <row r="36" spans="1:16">
      <c r="L36" t="s">
        <v>29</v>
      </c>
    </row>
    <row r="45" spans="1:16" ht="15.75" thickBot="1"/>
    <row r="46" spans="1:16" ht="15.75" thickBot="1">
      <c r="A46" s="387"/>
      <c r="B46" s="388" t="s">
        <v>30</v>
      </c>
      <c r="C46" s="388" t="s">
        <v>31</v>
      </c>
      <c r="D46" s="388" t="s">
        <v>32</v>
      </c>
      <c r="E46" s="388" t="s">
        <v>330</v>
      </c>
      <c r="F46" s="388" t="s">
        <v>33</v>
      </c>
      <c r="G46" s="388" t="s">
        <v>34</v>
      </c>
      <c r="H46" s="388" t="s">
        <v>35</v>
      </c>
      <c r="I46" s="388" t="s">
        <v>36</v>
      </c>
      <c r="J46" s="388" t="s">
        <v>37</v>
      </c>
      <c r="K46" s="388" t="s">
        <v>38</v>
      </c>
      <c r="L46" s="388" t="s">
        <v>39</v>
      </c>
      <c r="M46" s="388" t="s">
        <v>331</v>
      </c>
      <c r="N46" s="388" t="s">
        <v>40</v>
      </c>
      <c r="O46" s="388" t="s">
        <v>41</v>
      </c>
      <c r="P46" s="388" t="s">
        <v>332</v>
      </c>
    </row>
    <row r="47" spans="1:16" ht="27" customHeight="1" thickBot="1">
      <c r="A47" s="489" t="s">
        <v>333</v>
      </c>
      <c r="B47" s="490">
        <v>8136</v>
      </c>
      <c r="C47" s="490">
        <v>7136</v>
      </c>
      <c r="D47" s="490">
        <v>6951</v>
      </c>
      <c r="E47" s="490">
        <v>6237</v>
      </c>
      <c r="F47" s="490">
        <v>8190</v>
      </c>
      <c r="G47" s="490">
        <v>8329</v>
      </c>
      <c r="H47" s="490">
        <v>8382</v>
      </c>
      <c r="I47" s="490">
        <v>8472</v>
      </c>
      <c r="J47" s="490">
        <v>8532</v>
      </c>
      <c r="K47" s="490">
        <v>8676</v>
      </c>
      <c r="L47" s="490">
        <v>8692</v>
      </c>
      <c r="M47" s="490">
        <v>9011</v>
      </c>
      <c r="N47" s="490">
        <v>9020</v>
      </c>
      <c r="O47" s="490">
        <v>9407</v>
      </c>
      <c r="P47" s="490">
        <v>10007</v>
      </c>
    </row>
    <row r="48" spans="1:16" ht="27" customHeight="1" thickBot="1">
      <c r="A48" s="489" t="s">
        <v>334</v>
      </c>
      <c r="B48" s="490">
        <v>8136</v>
      </c>
      <c r="C48" s="490">
        <v>8136</v>
      </c>
      <c r="D48" s="490">
        <v>8136</v>
      </c>
      <c r="E48" s="490">
        <v>8136</v>
      </c>
      <c r="F48" s="490">
        <v>11778</v>
      </c>
      <c r="G48" s="490">
        <v>11778</v>
      </c>
      <c r="H48" s="490">
        <v>11778</v>
      </c>
      <c r="I48" s="490">
        <v>11778</v>
      </c>
      <c r="J48" s="490">
        <v>11778</v>
      </c>
      <c r="K48" s="490">
        <v>11778</v>
      </c>
      <c r="L48" s="490">
        <v>11778</v>
      </c>
      <c r="M48" s="490">
        <v>11778</v>
      </c>
      <c r="N48" s="490">
        <v>11778</v>
      </c>
      <c r="O48" s="490">
        <v>11778</v>
      </c>
      <c r="P48" s="490">
        <v>11778</v>
      </c>
    </row>
    <row r="50" spans="1:16">
      <c r="K50" s="389"/>
      <c r="M50"/>
      <c r="N50"/>
      <c r="O50"/>
      <c r="P50"/>
    </row>
    <row r="53" spans="1:16">
      <c r="N53" s="5"/>
      <c r="O53" s="5"/>
      <c r="P53" s="5"/>
    </row>
    <row r="54" spans="1:16">
      <c r="N54" s="5"/>
      <c r="O54" s="5"/>
      <c r="P54" s="5"/>
    </row>
    <row r="55" spans="1:16">
      <c r="A55" s="390"/>
      <c r="B55" s="390"/>
      <c r="C55" s="390"/>
      <c r="D55" s="390"/>
      <c r="E55" s="390"/>
      <c r="F55" s="390"/>
      <c r="G55" s="390"/>
      <c r="H55" s="390"/>
      <c r="I55" s="390"/>
      <c r="J55" s="390"/>
      <c r="K55" s="390"/>
      <c r="L55" s="390"/>
      <c r="M55" s="5"/>
      <c r="N55" s="5"/>
      <c r="O55" s="5"/>
      <c r="P55" s="5"/>
    </row>
    <row r="56" spans="1:16">
      <c r="A56" s="390"/>
      <c r="B56" s="390"/>
      <c r="C56" s="391"/>
      <c r="D56" s="391"/>
      <c r="E56" s="391"/>
      <c r="F56" s="391"/>
      <c r="G56" s="391"/>
      <c r="H56" s="391"/>
      <c r="I56" s="391"/>
      <c r="J56" s="391"/>
      <c r="K56" s="391"/>
      <c r="L56" s="390"/>
      <c r="M56" s="390"/>
      <c r="N56" s="390"/>
      <c r="O56" s="390"/>
      <c r="P56" s="390"/>
    </row>
    <row r="57" spans="1:16">
      <c r="A57" s="390"/>
      <c r="B57" s="390"/>
      <c r="C57" s="392"/>
      <c r="D57" s="392"/>
      <c r="E57" s="392"/>
      <c r="F57" s="392"/>
      <c r="G57" s="392"/>
      <c r="H57" s="392"/>
      <c r="I57" s="392"/>
      <c r="J57" s="392"/>
      <c r="K57" s="392"/>
      <c r="L57" s="390"/>
      <c r="M57" s="390"/>
      <c r="N57" s="390"/>
      <c r="O57" s="390"/>
      <c r="P57" s="390"/>
    </row>
    <row r="58" spans="1:16">
      <c r="A58" s="390"/>
      <c r="B58" s="390"/>
      <c r="C58" s="392"/>
      <c r="D58" s="392"/>
      <c r="E58" s="392"/>
      <c r="F58" s="392"/>
      <c r="G58" s="392"/>
      <c r="H58" s="392"/>
      <c r="I58" s="392"/>
      <c r="J58" s="392"/>
      <c r="K58" s="392"/>
      <c r="L58" s="390"/>
      <c r="M58" s="390"/>
      <c r="N58" s="390"/>
      <c r="O58" s="390"/>
      <c r="P58" s="390"/>
    </row>
    <row r="59" spans="1:16">
      <c r="A59" s="390"/>
      <c r="B59" s="390"/>
      <c r="C59" s="390"/>
      <c r="D59" s="390"/>
      <c r="E59" s="390"/>
      <c r="F59" s="390"/>
      <c r="G59" s="390"/>
      <c r="H59" s="390"/>
      <c r="I59" s="390"/>
      <c r="J59" s="390"/>
      <c r="K59" s="390"/>
      <c r="L59" s="390"/>
      <c r="M59" s="5"/>
      <c r="N59" s="5"/>
      <c r="O59" s="5"/>
      <c r="P59" s="5"/>
    </row>
    <row r="60" spans="1:16">
      <c r="A60" s="390"/>
      <c r="B60" s="390"/>
      <c r="C60" s="390"/>
      <c r="D60" s="390"/>
      <c r="E60" s="390"/>
      <c r="F60" s="390"/>
      <c r="G60" s="390"/>
      <c r="H60" s="390"/>
      <c r="I60" s="390"/>
      <c r="J60" s="390"/>
      <c r="K60" s="390"/>
      <c r="L60" s="390"/>
      <c r="M60" s="5"/>
      <c r="N60" s="5"/>
      <c r="O60" s="5"/>
      <c r="P60" s="5"/>
    </row>
    <row r="61" spans="1:16">
      <c r="A61" s="390"/>
      <c r="B61" s="390"/>
      <c r="C61" s="390"/>
      <c r="D61" s="390"/>
      <c r="E61" s="390"/>
      <c r="F61" s="390"/>
      <c r="G61" s="390"/>
      <c r="H61" s="390"/>
      <c r="I61" s="390"/>
      <c r="J61" s="390"/>
      <c r="K61" s="390"/>
      <c r="L61" s="390"/>
      <c r="M61" s="5"/>
      <c r="N61" s="5"/>
      <c r="O61" s="5"/>
      <c r="P61" s="5"/>
    </row>
    <row r="62" spans="1:16">
      <c r="A62" s="390"/>
      <c r="B62" s="390"/>
      <c r="C62" s="390"/>
      <c r="D62" s="390"/>
      <c r="E62" s="390"/>
      <c r="F62" s="390"/>
      <c r="G62" s="390"/>
      <c r="H62" s="390"/>
      <c r="I62" s="390"/>
      <c r="J62" s="390"/>
      <c r="K62" s="390"/>
      <c r="L62" s="390"/>
      <c r="M62" s="5"/>
      <c r="N62" s="5"/>
      <c r="O62" s="5"/>
      <c r="P62" s="5"/>
    </row>
  </sheetData>
  <mergeCells count="16">
    <mergeCell ref="B2:Q2"/>
    <mergeCell ref="Q9:Q22"/>
    <mergeCell ref="C23:Q23"/>
    <mergeCell ref="E9:E22"/>
    <mergeCell ref="F9:F22"/>
    <mergeCell ref="G9:G22"/>
    <mergeCell ref="H9:H22"/>
    <mergeCell ref="I9:I22"/>
    <mergeCell ref="D9:D22"/>
    <mergeCell ref="J9:J19"/>
    <mergeCell ref="K9:K22"/>
    <mergeCell ref="L9:L22"/>
    <mergeCell ref="M9:M22"/>
    <mergeCell ref="N9:N22"/>
    <mergeCell ref="O9:O22"/>
    <mergeCell ref="P9:P2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3" orientation="landscape" r:id="rId1"/>
  <headerFooter>
    <oddHeader>&amp;RPříloha č. 1
str. &amp;P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36"/>
  <sheetViews>
    <sheetView zoomScale="90" zoomScaleNormal="90" workbookViewId="0">
      <selection activeCell="A3" sqref="A3:A5"/>
    </sheetView>
  </sheetViews>
  <sheetFormatPr defaultRowHeight="15"/>
  <cols>
    <col min="1" max="1" width="69.5703125" customWidth="1"/>
    <col min="2" max="2" width="19.140625" customWidth="1"/>
    <col min="3" max="3" width="19.7109375" customWidth="1"/>
    <col min="4" max="5" width="15.7109375" customWidth="1"/>
    <col min="6" max="6" width="18.7109375" customWidth="1"/>
    <col min="7" max="7" width="15.140625" customWidth="1"/>
    <col min="9" max="9" width="12.28515625" bestFit="1" customWidth="1"/>
  </cols>
  <sheetData>
    <row r="1" spans="1:15" ht="2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1" thickBot="1">
      <c r="A2" s="570" t="s">
        <v>337</v>
      </c>
      <c r="B2" s="570"/>
      <c r="C2" s="570"/>
      <c r="D2" s="570"/>
      <c r="E2" s="570"/>
      <c r="F2" s="570"/>
      <c r="G2" s="570"/>
      <c r="H2" s="2"/>
      <c r="I2" s="2"/>
      <c r="J2" s="2"/>
      <c r="K2" s="2"/>
      <c r="L2" s="2"/>
      <c r="M2" s="2"/>
      <c r="N2" s="2"/>
      <c r="O2" s="2"/>
    </row>
    <row r="3" spans="1:15">
      <c r="A3" s="573" t="s">
        <v>42</v>
      </c>
      <c r="B3" s="575" t="s">
        <v>117</v>
      </c>
      <c r="C3" s="577" t="s">
        <v>118</v>
      </c>
      <c r="D3" s="577" t="s">
        <v>255</v>
      </c>
      <c r="E3" s="393"/>
      <c r="F3" s="394"/>
      <c r="G3" s="571" t="s">
        <v>338</v>
      </c>
    </row>
    <row r="4" spans="1:15">
      <c r="A4" s="574"/>
      <c r="B4" s="576"/>
      <c r="C4" s="578"/>
      <c r="D4" s="578"/>
      <c r="E4" s="395" t="s">
        <v>149</v>
      </c>
      <c r="F4" s="396" t="s">
        <v>148</v>
      </c>
      <c r="G4" s="572"/>
    </row>
    <row r="5" spans="1:15" ht="15.75" thickBot="1">
      <c r="A5" s="574"/>
      <c r="B5" s="576"/>
      <c r="C5" s="578"/>
      <c r="D5" s="578"/>
      <c r="E5" s="395"/>
      <c r="F5" s="397"/>
      <c r="G5" s="572"/>
    </row>
    <row r="6" spans="1:15" s="1" customFormat="1" ht="12.75">
      <c r="A6" s="398" t="s">
        <v>43</v>
      </c>
      <c r="B6" s="399"/>
      <c r="C6" s="400"/>
      <c r="D6" s="401"/>
      <c r="E6" s="402"/>
      <c r="F6" s="403"/>
      <c r="G6" s="404"/>
    </row>
    <row r="7" spans="1:15" s="1" customFormat="1" ht="12.75">
      <c r="A7" s="405" t="s">
        <v>339</v>
      </c>
      <c r="B7" s="406">
        <f>B10+B11</f>
        <v>4551980.6260000002</v>
      </c>
      <c r="C7" s="407"/>
      <c r="D7" s="408"/>
      <c r="E7" s="409"/>
      <c r="F7" s="409">
        <f>B7+C7</f>
        <v>4551980.6260000002</v>
      </c>
      <c r="G7" s="410">
        <f>G10+G11</f>
        <v>1888337.0226500002</v>
      </c>
    </row>
    <row r="8" spans="1:15" s="1" customFormat="1" ht="13.5" thickBot="1">
      <c r="A8" s="411" t="s">
        <v>340</v>
      </c>
      <c r="B8" s="412">
        <f>SUM(B15:B24)</f>
        <v>100650577.84199999</v>
      </c>
      <c r="C8" s="413">
        <f>C20+C22+C23+C24</f>
        <v>3957214.4146199999</v>
      </c>
      <c r="D8" s="414"/>
      <c r="E8" s="415">
        <f>E23</f>
        <v>1023.169</v>
      </c>
      <c r="F8" s="415">
        <f>B8+C8-E8</f>
        <v>104606769.08761999</v>
      </c>
      <c r="G8" s="416">
        <f>SUM(G15:G24)</f>
        <v>97606026.482700005</v>
      </c>
      <c r="I8" s="417"/>
    </row>
    <row r="9" spans="1:15" s="1" customFormat="1" ht="12.75">
      <c r="A9" s="418" t="s">
        <v>44</v>
      </c>
      <c r="B9" s="419"/>
      <c r="C9" s="408"/>
      <c r="D9" s="408"/>
      <c r="E9" s="409"/>
      <c r="F9" s="409"/>
      <c r="G9" s="410"/>
    </row>
    <row r="10" spans="1:15" s="1" customFormat="1" ht="12.75">
      <c r="A10" s="420" t="s">
        <v>45</v>
      </c>
      <c r="B10" s="419">
        <v>609349</v>
      </c>
      <c r="C10" s="408"/>
      <c r="D10" s="408"/>
      <c r="E10" s="409"/>
      <c r="F10" s="409">
        <f t="shared" ref="F10:F13" si="0">B10+C10</f>
        <v>609349</v>
      </c>
      <c r="G10" s="410">
        <v>744025.6422</v>
      </c>
    </row>
    <row r="11" spans="1:15" s="1" customFormat="1" ht="12.75">
      <c r="A11" s="420" t="s">
        <v>46</v>
      </c>
      <c r="B11" s="419">
        <f>B12+B13</f>
        <v>3942631.6260000002</v>
      </c>
      <c r="C11" s="408"/>
      <c r="D11" s="408"/>
      <c r="E11" s="409"/>
      <c r="F11" s="409">
        <f t="shared" si="0"/>
        <v>3942631.6260000002</v>
      </c>
      <c r="G11" s="410">
        <v>1144311.3804500001</v>
      </c>
    </row>
    <row r="12" spans="1:15" s="1" customFormat="1" ht="12.75">
      <c r="A12" s="421" t="s">
        <v>47</v>
      </c>
      <c r="B12" s="419">
        <v>3795631.6260000002</v>
      </c>
      <c r="C12" s="408"/>
      <c r="D12" s="408"/>
      <c r="E12" s="409"/>
      <c r="F12" s="409">
        <f t="shared" si="0"/>
        <v>3795631.6260000002</v>
      </c>
      <c r="G12" s="410">
        <v>606169.94507999998</v>
      </c>
    </row>
    <row r="13" spans="1:15" s="1" customFormat="1" ht="13.5" thickBot="1">
      <c r="A13" s="421" t="s">
        <v>48</v>
      </c>
      <c r="B13" s="419">
        <v>147000</v>
      </c>
      <c r="C13" s="408"/>
      <c r="D13" s="408"/>
      <c r="E13" s="409"/>
      <c r="F13" s="409">
        <f t="shared" si="0"/>
        <v>147000</v>
      </c>
      <c r="G13" s="410">
        <v>538141.43536999996</v>
      </c>
    </row>
    <row r="14" spans="1:15" s="1" customFormat="1" ht="12.75">
      <c r="A14" s="422" t="s">
        <v>49</v>
      </c>
      <c r="B14" s="423"/>
      <c r="C14" s="424"/>
      <c r="D14" s="424"/>
      <c r="E14" s="424"/>
      <c r="F14" s="424"/>
      <c r="G14" s="404"/>
    </row>
    <row r="15" spans="1:15" s="1" customFormat="1" ht="12.75">
      <c r="A15" s="420" t="s">
        <v>50</v>
      </c>
      <c r="B15" s="406">
        <v>39702000</v>
      </c>
      <c r="C15" s="408"/>
      <c r="D15" s="408"/>
      <c r="E15" s="408"/>
      <c r="F15" s="408">
        <f t="shared" ref="F15:F30" si="1">B15+C15</f>
        <v>39702000</v>
      </c>
      <c r="G15" s="410">
        <v>38069861.596409999</v>
      </c>
    </row>
    <row r="16" spans="1:15" s="1" customFormat="1" ht="12.75">
      <c r="A16" s="420" t="s">
        <v>51</v>
      </c>
      <c r="B16" s="406">
        <v>11670000</v>
      </c>
      <c r="C16" s="408"/>
      <c r="D16" s="408"/>
      <c r="E16" s="408"/>
      <c r="F16" s="408">
        <f t="shared" si="1"/>
        <v>11670000</v>
      </c>
      <c r="G16" s="410">
        <v>11352019.48652</v>
      </c>
    </row>
    <row r="17" spans="1:7" s="1" customFormat="1" ht="12.75">
      <c r="A17" s="420" t="s">
        <v>52</v>
      </c>
      <c r="B17" s="406">
        <v>2449000</v>
      </c>
      <c r="C17" s="408"/>
      <c r="D17" s="408"/>
      <c r="E17" s="408"/>
      <c r="F17" s="408">
        <f t="shared" si="1"/>
        <v>2449000</v>
      </c>
      <c r="G17" s="410">
        <v>1943612.2429800001</v>
      </c>
    </row>
    <row r="18" spans="1:7" s="1" customFormat="1" ht="12.75">
      <c r="A18" s="421" t="s">
        <v>53</v>
      </c>
      <c r="B18" s="406">
        <v>10300000</v>
      </c>
      <c r="C18" s="408"/>
      <c r="D18" s="408"/>
      <c r="E18" s="408"/>
      <c r="F18" s="408">
        <f t="shared" si="1"/>
        <v>10300000</v>
      </c>
      <c r="G18" s="410">
        <v>9279633.7742400002</v>
      </c>
    </row>
    <row r="19" spans="1:7" s="1" customFormat="1" ht="12.75">
      <c r="A19" s="421" t="s">
        <v>54</v>
      </c>
      <c r="B19" s="406">
        <v>20690000</v>
      </c>
      <c r="C19" s="408"/>
      <c r="D19" s="408"/>
      <c r="E19" s="408"/>
      <c r="F19" s="408">
        <f t="shared" si="1"/>
        <v>20690000</v>
      </c>
      <c r="G19" s="410">
        <v>20441613.646740001</v>
      </c>
    </row>
    <row r="20" spans="1:7" s="1" customFormat="1" ht="12.75">
      <c r="A20" s="420" t="s">
        <v>55</v>
      </c>
      <c r="B20" s="406">
        <v>5795672.932</v>
      </c>
      <c r="C20" s="408">
        <v>2717138.898</v>
      </c>
      <c r="D20" s="408"/>
      <c r="E20" s="408"/>
      <c r="F20" s="408">
        <f t="shared" si="1"/>
        <v>8512811.8300000001</v>
      </c>
      <c r="G20" s="410">
        <v>6386631.534</v>
      </c>
    </row>
    <row r="21" spans="1:7" s="1" customFormat="1" ht="12.75">
      <c r="A21" s="420" t="s">
        <v>56</v>
      </c>
      <c r="B21" s="406">
        <v>500000</v>
      </c>
      <c r="C21" s="408"/>
      <c r="D21" s="408"/>
      <c r="E21" s="408"/>
      <c r="F21" s="408">
        <f t="shared" si="1"/>
        <v>500000</v>
      </c>
      <c r="G21" s="410">
        <v>391856.28931999998</v>
      </c>
    </row>
    <row r="22" spans="1:7" s="1" customFormat="1" ht="12.75">
      <c r="A22" s="420" t="s">
        <v>57</v>
      </c>
      <c r="B22" s="406">
        <v>3939000</v>
      </c>
      <c r="C22" s="408">
        <v>100000</v>
      </c>
      <c r="D22" s="408"/>
      <c r="E22" s="408"/>
      <c r="F22" s="408">
        <f t="shared" si="1"/>
        <v>4039000</v>
      </c>
      <c r="G22" s="410">
        <v>4018724.21361</v>
      </c>
    </row>
    <row r="23" spans="1:7" s="1" customFormat="1" ht="12.75">
      <c r="A23" s="420" t="s">
        <v>58</v>
      </c>
      <c r="B23" s="406">
        <v>5148904.91</v>
      </c>
      <c r="C23" s="408">
        <v>1100075.5166199999</v>
      </c>
      <c r="D23" s="408"/>
      <c r="E23" s="408">
        <v>1023.169</v>
      </c>
      <c r="F23" s="408">
        <f>B23+C23-E23</f>
        <v>6247957.2576200003</v>
      </c>
      <c r="G23" s="410">
        <v>5271665.69888</v>
      </c>
    </row>
    <row r="24" spans="1:7" s="1" customFormat="1" ht="13.5" thickBot="1">
      <c r="A24" s="425" t="s">
        <v>59</v>
      </c>
      <c r="B24" s="412">
        <v>456000</v>
      </c>
      <c r="C24" s="414">
        <v>40000</v>
      </c>
      <c r="D24" s="414"/>
      <c r="E24" s="414"/>
      <c r="F24" s="414">
        <f t="shared" si="1"/>
        <v>496000</v>
      </c>
      <c r="G24" s="416">
        <v>450408</v>
      </c>
    </row>
    <row r="25" spans="1:7" s="1" customFormat="1" ht="12.75">
      <c r="A25" s="418" t="s">
        <v>60</v>
      </c>
      <c r="B25" s="419"/>
      <c r="C25" s="408"/>
      <c r="D25" s="408"/>
      <c r="E25" s="409"/>
      <c r="F25" s="409"/>
      <c r="G25" s="410"/>
    </row>
    <row r="26" spans="1:7" s="1" customFormat="1" ht="12.75">
      <c r="A26" s="420" t="s">
        <v>61</v>
      </c>
      <c r="B26" s="419">
        <v>2673663.4180000001</v>
      </c>
      <c r="C26" s="408">
        <v>366935.05200000003</v>
      </c>
      <c r="D26" s="408"/>
      <c r="E26" s="409"/>
      <c r="F26" s="409">
        <f t="shared" si="1"/>
        <v>3040598.47</v>
      </c>
      <c r="G26" s="410">
        <v>2963448.1579999998</v>
      </c>
    </row>
    <row r="27" spans="1:7" s="1" customFormat="1" ht="12.75">
      <c r="A27" s="420" t="s">
        <v>62</v>
      </c>
      <c r="B27" s="419">
        <v>1509045.5619999999</v>
      </c>
      <c r="C27" s="408">
        <v>124587.91800000001</v>
      </c>
      <c r="D27" s="408"/>
      <c r="E27" s="409"/>
      <c r="F27" s="409">
        <f t="shared" si="1"/>
        <v>1633633.48</v>
      </c>
      <c r="G27" s="410">
        <v>1473278.31424</v>
      </c>
    </row>
    <row r="28" spans="1:7" s="1" customFormat="1" ht="12.75">
      <c r="A28" s="420" t="s">
        <v>63</v>
      </c>
      <c r="B28" s="419">
        <v>26701.942999999999</v>
      </c>
      <c r="C28" s="408">
        <v>3422.8809999999999</v>
      </c>
      <c r="D28" s="408"/>
      <c r="E28" s="409"/>
      <c r="F28" s="409">
        <f t="shared" si="1"/>
        <v>30124.824000000001</v>
      </c>
      <c r="G28" s="410">
        <v>29393.464599999999</v>
      </c>
    </row>
    <row r="29" spans="1:7" s="1" customFormat="1" ht="12.75">
      <c r="A29" s="420" t="s">
        <v>64</v>
      </c>
      <c r="B29" s="419">
        <v>2670194.4180000001</v>
      </c>
      <c r="C29" s="408">
        <v>340569.97600000002</v>
      </c>
      <c r="D29" s="408"/>
      <c r="E29" s="409"/>
      <c r="F29" s="409">
        <f t="shared" si="1"/>
        <v>3010764.3940000003</v>
      </c>
      <c r="G29" s="410">
        <v>2938890.44</v>
      </c>
    </row>
    <row r="30" spans="1:7" s="1" customFormat="1" ht="12.75">
      <c r="A30" s="420" t="s">
        <v>65</v>
      </c>
      <c r="B30" s="419">
        <v>4916804.9850000003</v>
      </c>
      <c r="C30" s="408">
        <v>2667238.6773199998</v>
      </c>
      <c r="D30" s="408"/>
      <c r="E30" s="409"/>
      <c r="F30" s="409">
        <f t="shared" si="1"/>
        <v>7584043.6623200001</v>
      </c>
      <c r="G30" s="410">
        <v>6239178.6715700002</v>
      </c>
    </row>
    <row r="31" spans="1:7" s="1" customFormat="1" ht="13.5" thickBot="1">
      <c r="A31" s="426" t="s">
        <v>66</v>
      </c>
      <c r="B31" s="427">
        <v>834617.15899999999</v>
      </c>
      <c r="C31" s="414">
        <v>125410.43262000001</v>
      </c>
      <c r="D31" s="414"/>
      <c r="E31" s="415"/>
      <c r="F31" s="415">
        <f>B31+C31</f>
        <v>960027.59161999996</v>
      </c>
      <c r="G31" s="416">
        <v>240950.69863999999</v>
      </c>
    </row>
    <row r="33" spans="6:6">
      <c r="F33" s="50"/>
    </row>
    <row r="34" spans="6:6">
      <c r="F34" s="83"/>
    </row>
    <row r="35" spans="6:6">
      <c r="F35" s="84"/>
    </row>
    <row r="36" spans="6:6">
      <c r="F36" s="84"/>
    </row>
  </sheetData>
  <mergeCells count="6">
    <mergeCell ref="A2:G2"/>
    <mergeCell ref="G3:G5"/>
    <mergeCell ref="A3:A5"/>
    <mergeCell ref="B3:B5"/>
    <mergeCell ref="C3:C5"/>
    <mergeCell ref="D3:D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landscape" horizontalDpi="4294967294" r:id="rId1"/>
  <headerFooter>
    <oddHeader>&amp;RPříloha č. 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99"/>
  <sheetViews>
    <sheetView view="pageBreakPreview" zoomScale="50" zoomScaleNormal="70" zoomScaleSheetLayoutView="50" workbookViewId="0">
      <selection activeCell="F53" sqref="F53"/>
    </sheetView>
  </sheetViews>
  <sheetFormatPr defaultRowHeight="18.75"/>
  <cols>
    <col min="1" max="1" width="27.42578125" style="291" customWidth="1"/>
    <col min="2" max="28" width="11" style="291" customWidth="1"/>
    <col min="29" max="16384" width="9.140625" style="291"/>
  </cols>
  <sheetData>
    <row r="1" spans="1:28" ht="38.25" customHeight="1" thickBot="1">
      <c r="A1" s="579" t="s">
        <v>17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79"/>
      <c r="S1" s="579"/>
      <c r="T1" s="579"/>
      <c r="U1" s="579"/>
      <c r="V1" s="579"/>
      <c r="W1" s="579"/>
      <c r="X1" s="579"/>
      <c r="Y1" s="579"/>
      <c r="Z1" s="579"/>
      <c r="AA1" s="579"/>
      <c r="AB1" s="579"/>
    </row>
    <row r="2" spans="1:28" ht="21" customHeight="1" thickBot="1">
      <c r="A2" s="580" t="s">
        <v>206</v>
      </c>
      <c r="B2" s="585">
        <v>2013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7"/>
      <c r="N2" s="585">
        <v>2014</v>
      </c>
      <c r="O2" s="586"/>
      <c r="P2" s="586"/>
      <c r="Q2" s="586"/>
      <c r="R2" s="586"/>
      <c r="S2" s="586"/>
      <c r="T2" s="586"/>
      <c r="U2" s="586"/>
      <c r="V2" s="586"/>
      <c r="W2" s="586"/>
      <c r="X2" s="586"/>
      <c r="Y2" s="587"/>
      <c r="Z2" s="582" t="s">
        <v>289</v>
      </c>
      <c r="AA2" s="583"/>
      <c r="AB2" s="584"/>
    </row>
    <row r="3" spans="1:28" ht="21" customHeight="1" thickBot="1">
      <c r="A3" s="581"/>
      <c r="B3" s="303">
        <v>1</v>
      </c>
      <c r="C3" s="304">
        <v>2</v>
      </c>
      <c r="D3" s="304">
        <v>3</v>
      </c>
      <c r="E3" s="304">
        <v>4</v>
      </c>
      <c r="F3" s="304">
        <v>5</v>
      </c>
      <c r="G3" s="304">
        <v>6</v>
      </c>
      <c r="H3" s="304">
        <v>7</v>
      </c>
      <c r="I3" s="304">
        <v>8</v>
      </c>
      <c r="J3" s="304">
        <v>9</v>
      </c>
      <c r="K3" s="304">
        <v>10</v>
      </c>
      <c r="L3" s="304">
        <v>11</v>
      </c>
      <c r="M3" s="304">
        <v>12</v>
      </c>
      <c r="N3" s="303">
        <v>1</v>
      </c>
      <c r="O3" s="304">
        <v>2</v>
      </c>
      <c r="P3" s="304">
        <v>3</v>
      </c>
      <c r="Q3" s="304">
        <v>4</v>
      </c>
      <c r="R3" s="304">
        <v>5</v>
      </c>
      <c r="S3" s="304">
        <v>6</v>
      </c>
      <c r="T3" s="304">
        <v>7</v>
      </c>
      <c r="U3" s="304">
        <v>8</v>
      </c>
      <c r="V3" s="304">
        <v>9</v>
      </c>
      <c r="W3" s="304">
        <v>10</v>
      </c>
      <c r="X3" s="304">
        <v>11</v>
      </c>
      <c r="Y3" s="305">
        <v>12</v>
      </c>
      <c r="Z3" s="306">
        <v>2013</v>
      </c>
      <c r="AA3" s="307">
        <v>2014</v>
      </c>
      <c r="AB3" s="308" t="s">
        <v>120</v>
      </c>
    </row>
    <row r="4" spans="1:28" ht="21" customHeight="1">
      <c r="A4" s="309" t="s">
        <v>1</v>
      </c>
      <c r="B4" s="310">
        <v>4.4068175270884407</v>
      </c>
      <c r="C4" s="311">
        <v>4.5550328680944041</v>
      </c>
      <c r="D4" s="311">
        <v>4.6422208625126107</v>
      </c>
      <c r="E4" s="311">
        <v>4.653502925058981</v>
      </c>
      <c r="F4" s="311">
        <v>4.6441744209994198</v>
      </c>
      <c r="G4" s="311">
        <v>4.7377847493737271</v>
      </c>
      <c r="H4" s="311">
        <v>4.9571412003275475</v>
      </c>
      <c r="I4" s="311">
        <v>5.0223546595456856</v>
      </c>
      <c r="J4" s="311">
        <v>5.0820364267536089</v>
      </c>
      <c r="K4" s="311">
        <v>5.1166912157364433</v>
      </c>
      <c r="L4" s="311">
        <v>5.1003916059603043</v>
      </c>
      <c r="M4" s="311">
        <v>5.1373714511346851</v>
      </c>
      <c r="N4" s="312">
        <v>5.3601497605900112</v>
      </c>
      <c r="O4" s="311">
        <v>5.3887580493749896</v>
      </c>
      <c r="P4" s="311">
        <v>5.3645311154101414</v>
      </c>
      <c r="Q4" s="311">
        <v>5.3541871880209557</v>
      </c>
      <c r="R4" s="311">
        <v>5.298855043977774</v>
      </c>
      <c r="S4" s="311">
        <v>5.2638841800348555</v>
      </c>
      <c r="T4" s="311">
        <v>5.3736205165300071</v>
      </c>
      <c r="U4" s="311">
        <v>5.3393713689855504</v>
      </c>
      <c r="V4" s="311">
        <v>5.2033125434613288</v>
      </c>
      <c r="W4" s="311">
        <v>5.1156788093899275</v>
      </c>
      <c r="X4" s="311">
        <v>5.0328272024818173</v>
      </c>
      <c r="Y4" s="313">
        <v>5.0315895275929741</v>
      </c>
      <c r="Z4" s="314">
        <v>4.7972423756711278</v>
      </c>
      <c r="AA4" s="315">
        <v>5.265404651564447</v>
      </c>
      <c r="AB4" s="316">
        <f>+AA4-Z4</f>
        <v>0.46816227589331927</v>
      </c>
    </row>
    <row r="5" spans="1:28" ht="21" customHeight="1">
      <c r="A5" s="317" t="s">
        <v>2</v>
      </c>
      <c r="B5" s="318">
        <v>6.5944633116271367</v>
      </c>
      <c r="C5" s="319">
        <v>6.701034484344742</v>
      </c>
      <c r="D5" s="319">
        <v>6.604692149729642</v>
      </c>
      <c r="E5" s="319">
        <v>6.3967408905732421</v>
      </c>
      <c r="F5" s="319">
        <v>6.2775470949921832</v>
      </c>
      <c r="G5" s="319">
        <v>6.1942948843613088</v>
      </c>
      <c r="H5" s="319">
        <v>6.4012951256078034</v>
      </c>
      <c r="I5" s="319">
        <v>6.4363430268294035</v>
      </c>
      <c r="J5" s="319">
        <v>6.5237748175927601</v>
      </c>
      <c r="K5" s="319">
        <v>6.5127263185515609</v>
      </c>
      <c r="L5" s="319">
        <v>6.5877667010950507</v>
      </c>
      <c r="M5" s="319">
        <v>6.8996480954416084</v>
      </c>
      <c r="N5" s="318">
        <v>7.2698571803605105</v>
      </c>
      <c r="O5" s="319">
        <v>7.2742436913679001</v>
      </c>
      <c r="P5" s="319">
        <v>7.0689972484714358</v>
      </c>
      <c r="Q5" s="319">
        <v>6.7560602961325866</v>
      </c>
      <c r="R5" s="319">
        <v>6.4930395848289537</v>
      </c>
      <c r="S5" s="319">
        <v>6.3554474204414149</v>
      </c>
      <c r="T5" s="319">
        <v>6.4470583941772324</v>
      </c>
      <c r="U5" s="319">
        <v>6.4198269162074038</v>
      </c>
      <c r="V5" s="319">
        <v>6.3413787948127718</v>
      </c>
      <c r="W5" s="319">
        <v>6.1718856986351396</v>
      </c>
      <c r="X5" s="319">
        <v>6.1194373938608191</v>
      </c>
      <c r="Y5" s="320">
        <v>6.3552436380235084</v>
      </c>
      <c r="Z5" s="314">
        <v>6.4785194059475932</v>
      </c>
      <c r="AA5" s="315">
        <v>6.6127135620637212</v>
      </c>
      <c r="AB5" s="321">
        <f t="shared" ref="AB5:AB18" si="0">+AA5-Z5</f>
        <v>0.13419415611612795</v>
      </c>
    </row>
    <row r="6" spans="1:28" ht="21" customHeight="1">
      <c r="A6" s="317" t="s">
        <v>3</v>
      </c>
      <c r="B6" s="318">
        <v>7.1895681047801325</v>
      </c>
      <c r="C6" s="319">
        <v>7.2914478801461469</v>
      </c>
      <c r="D6" s="319">
        <v>7.01916059237087</v>
      </c>
      <c r="E6" s="319">
        <v>6.4994717849968451</v>
      </c>
      <c r="F6" s="319">
        <v>6.1312693813462706</v>
      </c>
      <c r="G6" s="319">
        <v>5.9345450506116437</v>
      </c>
      <c r="H6" s="319">
        <v>6.0886463549652801</v>
      </c>
      <c r="I6" s="319">
        <v>6.0500481008843607</v>
      </c>
      <c r="J6" s="319">
        <v>6.0889940608760202</v>
      </c>
      <c r="K6" s="319">
        <v>6.1673384849723218</v>
      </c>
      <c r="L6" s="319">
        <v>6.4176454457143652</v>
      </c>
      <c r="M6" s="319">
        <v>7.1048915913198618</v>
      </c>
      <c r="N6" s="318">
        <v>7.9060023045497401</v>
      </c>
      <c r="O6" s="319">
        <v>7.8195905588117443</v>
      </c>
      <c r="P6" s="319">
        <v>7.3788109791634611</v>
      </c>
      <c r="Q6" s="319">
        <v>6.7515385261899654</v>
      </c>
      <c r="R6" s="319">
        <v>6.2505984367081657</v>
      </c>
      <c r="S6" s="319">
        <v>5.9714299074160673</v>
      </c>
      <c r="T6" s="319">
        <v>5.9218987489769672</v>
      </c>
      <c r="U6" s="319">
        <v>5.7675059073142974</v>
      </c>
      <c r="V6" s="319">
        <v>5.6108016133984258</v>
      </c>
      <c r="W6" s="319">
        <v>5.5070811695774751</v>
      </c>
      <c r="X6" s="319">
        <v>5.6139263682713167</v>
      </c>
      <c r="Y6" s="320">
        <v>6.1987644751368238</v>
      </c>
      <c r="Z6" s="314">
        <v>6.4685077306325303</v>
      </c>
      <c r="AA6" s="315">
        <v>6.4314288794847796</v>
      </c>
      <c r="AB6" s="321">
        <f t="shared" si="0"/>
        <v>-3.7078851147750669E-2</v>
      </c>
    </row>
    <row r="7" spans="1:28" ht="21" customHeight="1">
      <c r="A7" s="317" t="s">
        <v>4</v>
      </c>
      <c r="B7" s="318">
        <v>6.6157682321791214</v>
      </c>
      <c r="C7" s="319">
        <v>6.681282938076416</v>
      </c>
      <c r="D7" s="319">
        <v>6.548457089614665</v>
      </c>
      <c r="E7" s="319">
        <v>6.2155633223684212</v>
      </c>
      <c r="F7" s="319">
        <v>6.0671031895995453</v>
      </c>
      <c r="G7" s="319">
        <v>5.8727439237718917</v>
      </c>
      <c r="H7" s="319">
        <v>6.027886764084978</v>
      </c>
      <c r="I7" s="319">
        <v>6.0715748686729203</v>
      </c>
      <c r="J7" s="319">
        <v>6.1030188971100054</v>
      </c>
      <c r="K7" s="319">
        <v>6.0200772439841792</v>
      </c>
      <c r="L7" s="319">
        <v>6.0348878641252988</v>
      </c>
      <c r="M7" s="319">
        <v>6.4473154258450291</v>
      </c>
      <c r="N7" s="318">
        <v>6.9326216857883187</v>
      </c>
      <c r="O7" s="319">
        <v>6.774705559978905</v>
      </c>
      <c r="P7" s="319">
        <v>6.3731221288747255</v>
      </c>
      <c r="Q7" s="319">
        <v>5.9004143141791836</v>
      </c>
      <c r="R7" s="319">
        <v>5.6095279310282278</v>
      </c>
      <c r="S7" s="319">
        <v>5.479675893264722</v>
      </c>
      <c r="T7" s="319">
        <v>5.6174238691238791</v>
      </c>
      <c r="U7" s="319">
        <v>5.5965487776054941</v>
      </c>
      <c r="V7" s="319">
        <v>5.4358985021715007</v>
      </c>
      <c r="W7" s="319">
        <v>5.2944358618250291</v>
      </c>
      <c r="X7" s="319">
        <v>5.3073876087216778</v>
      </c>
      <c r="Y7" s="320">
        <v>5.7006686917432576</v>
      </c>
      <c r="Z7" s="314">
        <v>6.2043564643614371</v>
      </c>
      <c r="AA7" s="315">
        <v>5.8675446416368313</v>
      </c>
      <c r="AB7" s="321">
        <f t="shared" si="0"/>
        <v>-0.33681182272460575</v>
      </c>
    </row>
    <row r="8" spans="1:28" ht="21" customHeight="1">
      <c r="A8" s="317" t="s">
        <v>5</v>
      </c>
      <c r="B8" s="318">
        <v>9.1986927169064145</v>
      </c>
      <c r="C8" s="319">
        <v>9.3093451650340757</v>
      </c>
      <c r="D8" s="319">
        <v>9.2479679664337269</v>
      </c>
      <c r="E8" s="319">
        <v>9.0534087021054095</v>
      </c>
      <c r="F8" s="319">
        <v>8.80661169754468</v>
      </c>
      <c r="G8" s="319">
        <v>8.7183588518129511</v>
      </c>
      <c r="H8" s="319">
        <v>8.761623644711964</v>
      </c>
      <c r="I8" s="319">
        <v>8.7973580405467384</v>
      </c>
      <c r="J8" s="319">
        <v>8.8782246450353277</v>
      </c>
      <c r="K8" s="319">
        <v>8.8850292216588613</v>
      </c>
      <c r="L8" s="319">
        <v>8.9918440884170554</v>
      </c>
      <c r="M8" s="319">
        <v>9.3285051158043117</v>
      </c>
      <c r="N8" s="318">
        <v>9.6937931302985163</v>
      </c>
      <c r="O8" s="319">
        <v>9.5310254098959728</v>
      </c>
      <c r="P8" s="319">
        <v>9.1518412464572645</v>
      </c>
      <c r="Q8" s="319">
        <v>8.6348129539300693</v>
      </c>
      <c r="R8" s="319">
        <v>8.2179850377481269</v>
      </c>
      <c r="S8" s="319">
        <v>8.018627450980393</v>
      </c>
      <c r="T8" s="319">
        <v>8.177939084800629</v>
      </c>
      <c r="U8" s="319">
        <v>8.079775496262366</v>
      </c>
      <c r="V8" s="319">
        <v>8.0916436212614773</v>
      </c>
      <c r="W8" s="319">
        <v>7.9479498221306875</v>
      </c>
      <c r="X8" s="319">
        <v>7.957359484604229</v>
      </c>
      <c r="Y8" s="320">
        <v>8.2081632451589659</v>
      </c>
      <c r="Z8" s="314">
        <v>8.9636391931122379</v>
      </c>
      <c r="AA8" s="315">
        <v>8.5252084525088403</v>
      </c>
      <c r="AB8" s="321">
        <f t="shared" si="0"/>
        <v>-0.4384307406033976</v>
      </c>
    </row>
    <row r="9" spans="1:28" ht="21" customHeight="1">
      <c r="A9" s="317" t="s">
        <v>6</v>
      </c>
      <c r="B9" s="318">
        <v>11.173529794088612</v>
      </c>
      <c r="C9" s="319">
        <v>11.32910936079443</v>
      </c>
      <c r="D9" s="319">
        <v>11.37613483035233</v>
      </c>
      <c r="E9" s="319">
        <v>11.236368135461406</v>
      </c>
      <c r="F9" s="319">
        <v>11.00660608438398</v>
      </c>
      <c r="G9" s="319">
        <v>10.875890846633753</v>
      </c>
      <c r="H9" s="319">
        <v>10.95984530277166</v>
      </c>
      <c r="I9" s="319">
        <v>10.962048787578507</v>
      </c>
      <c r="J9" s="319">
        <v>11.099814041961219</v>
      </c>
      <c r="K9" s="319">
        <v>11.136690647482014</v>
      </c>
      <c r="L9" s="319">
        <v>11.189513798616137</v>
      </c>
      <c r="M9" s="319">
        <v>11.466511219971336</v>
      </c>
      <c r="N9" s="318">
        <v>11.927252220499083</v>
      </c>
      <c r="O9" s="319">
        <v>11.891341438359223</v>
      </c>
      <c r="P9" s="319">
        <v>11.709380309398194</v>
      </c>
      <c r="Q9" s="319">
        <v>11.322037537349484</v>
      </c>
      <c r="R9" s="319">
        <v>11.001142259668924</v>
      </c>
      <c r="S9" s="319">
        <v>10.822941659583472</v>
      </c>
      <c r="T9" s="319">
        <v>10.794414987120891</v>
      </c>
      <c r="U9" s="319">
        <v>10.651788297751891</v>
      </c>
      <c r="V9" s="319">
        <v>10.626442685684779</v>
      </c>
      <c r="W9" s="319">
        <v>10.491278881276072</v>
      </c>
      <c r="X9" s="319">
        <v>10.434806126772626</v>
      </c>
      <c r="Y9" s="320">
        <v>10.66788159829669</v>
      </c>
      <c r="Z9" s="314">
        <v>11.108952416400864</v>
      </c>
      <c r="AA9" s="315">
        <v>11.063356400704089</v>
      </c>
      <c r="AB9" s="321">
        <f t="shared" si="0"/>
        <v>-4.5596015696775183E-2</v>
      </c>
    </row>
    <row r="10" spans="1:28" ht="21" customHeight="1">
      <c r="A10" s="317" t="s">
        <v>7</v>
      </c>
      <c r="B10" s="318">
        <v>8.2854177581851367</v>
      </c>
      <c r="C10" s="319">
        <v>8.4031816769615713</v>
      </c>
      <c r="D10" s="319">
        <v>8.4369983948635632</v>
      </c>
      <c r="E10" s="319">
        <v>8.3035382187268585</v>
      </c>
      <c r="F10" s="319">
        <v>8.0565527366335843</v>
      </c>
      <c r="G10" s="319">
        <v>7.8834986631599078</v>
      </c>
      <c r="H10" s="319">
        <v>8.0839489590329077</v>
      </c>
      <c r="I10" s="319">
        <v>8.0602984673299272</v>
      </c>
      <c r="J10" s="319">
        <v>8.1128724062760718</v>
      </c>
      <c r="K10" s="319">
        <v>8.0167696529894101</v>
      </c>
      <c r="L10" s="319">
        <v>8.0952814321202382</v>
      </c>
      <c r="M10" s="319">
        <v>8.4589269925689958</v>
      </c>
      <c r="N10" s="318">
        <v>8.8463980760916563</v>
      </c>
      <c r="O10" s="319">
        <v>8.8619576424454483</v>
      </c>
      <c r="P10" s="319">
        <v>8.7590969221868473</v>
      </c>
      <c r="Q10" s="319">
        <v>8.4094190373548603</v>
      </c>
      <c r="R10" s="319">
        <v>8.0624218116971402</v>
      </c>
      <c r="S10" s="319">
        <v>7.8773889134050714</v>
      </c>
      <c r="T10" s="319">
        <v>7.9203248389046186</v>
      </c>
      <c r="U10" s="319">
        <v>7.8344085509557928</v>
      </c>
      <c r="V10" s="319">
        <v>7.726214464655266</v>
      </c>
      <c r="W10" s="319">
        <v>7.5415711351023571</v>
      </c>
      <c r="X10" s="319">
        <v>7.4683915492573556</v>
      </c>
      <c r="Y10" s="320">
        <v>7.7170812920481984</v>
      </c>
      <c r="Z10" s="314">
        <v>8.1536370152776421</v>
      </c>
      <c r="AA10" s="315">
        <v>8.1177869985542888</v>
      </c>
      <c r="AB10" s="321">
        <f t="shared" si="0"/>
        <v>-3.5850016723353306E-2</v>
      </c>
    </row>
    <row r="11" spans="1:28" ht="21" customHeight="1">
      <c r="A11" s="317" t="s">
        <v>8</v>
      </c>
      <c r="B11" s="318">
        <v>7.1343089745034591</v>
      </c>
      <c r="C11" s="319">
        <v>7.2491639918883717</v>
      </c>
      <c r="D11" s="319">
        <v>7.2042278724211508</v>
      </c>
      <c r="E11" s="319">
        <v>6.8701569720728823</v>
      </c>
      <c r="F11" s="319">
        <v>6.5811428987327778</v>
      </c>
      <c r="G11" s="319">
        <v>6.4436236884916411</v>
      </c>
      <c r="H11" s="319">
        <v>6.6281393464758311</v>
      </c>
      <c r="I11" s="319">
        <v>6.6175079333329725</v>
      </c>
      <c r="J11" s="319">
        <v>6.6777769060328058</v>
      </c>
      <c r="K11" s="319">
        <v>6.6972494455291649</v>
      </c>
      <c r="L11" s="319">
        <v>6.8023615131899948</v>
      </c>
      <c r="M11" s="319">
        <v>7.314755228995093</v>
      </c>
      <c r="N11" s="318">
        <v>7.703826502880748</v>
      </c>
      <c r="O11" s="319">
        <v>7.7201152223524829</v>
      </c>
      <c r="P11" s="319">
        <v>7.4382415236933657</v>
      </c>
      <c r="Q11" s="319">
        <v>6.8941918104035906</v>
      </c>
      <c r="R11" s="319">
        <v>6.4811429382199988</v>
      </c>
      <c r="S11" s="319">
        <v>6.2525274605169683</v>
      </c>
      <c r="T11" s="319">
        <v>6.3407074566654096</v>
      </c>
      <c r="U11" s="319">
        <v>6.2437712871395563</v>
      </c>
      <c r="V11" s="319">
        <v>6.1535847495019089</v>
      </c>
      <c r="W11" s="319">
        <v>5.926470507552108</v>
      </c>
      <c r="X11" s="319">
        <v>5.9310026689512014</v>
      </c>
      <c r="Y11" s="320">
        <v>6.3551124497109059</v>
      </c>
      <c r="Z11" s="314">
        <v>6.8200430397394856</v>
      </c>
      <c r="AA11" s="315">
        <v>6.6621564297225362</v>
      </c>
      <c r="AB11" s="321">
        <f t="shared" si="0"/>
        <v>-0.15788661001694937</v>
      </c>
    </row>
    <row r="12" spans="1:28" ht="21" customHeight="1">
      <c r="A12" s="317" t="s">
        <v>9</v>
      </c>
      <c r="B12" s="318">
        <v>7.7193182465940824</v>
      </c>
      <c r="C12" s="319">
        <v>7.8454249046528286</v>
      </c>
      <c r="D12" s="319">
        <v>7.6795953841367517</v>
      </c>
      <c r="E12" s="319">
        <v>7.1911505840934549</v>
      </c>
      <c r="F12" s="319">
        <v>6.7720316094828457</v>
      </c>
      <c r="G12" s="319">
        <v>6.5158205403921396</v>
      </c>
      <c r="H12" s="319">
        <v>6.6520522227882299</v>
      </c>
      <c r="I12" s="319">
        <v>6.6498463547558426</v>
      </c>
      <c r="J12" s="319">
        <v>6.5856629078247906</v>
      </c>
      <c r="K12" s="319">
        <v>6.5943425444784749</v>
      </c>
      <c r="L12" s="319">
        <v>6.7435012942884853</v>
      </c>
      <c r="M12" s="319">
        <v>7.4496650077394273</v>
      </c>
      <c r="N12" s="318">
        <v>8.0867963458405043</v>
      </c>
      <c r="O12" s="319">
        <v>7.9448832708880275</v>
      </c>
      <c r="P12" s="319">
        <v>7.6523800754994928</v>
      </c>
      <c r="Q12" s="319">
        <v>6.8713011778549422</v>
      </c>
      <c r="R12" s="319">
        <v>6.3347267539646133</v>
      </c>
      <c r="S12" s="319">
        <v>6.0706076671633342</v>
      </c>
      <c r="T12" s="319">
        <v>6.2090257441069276</v>
      </c>
      <c r="U12" s="319">
        <v>6.0939497168900125</v>
      </c>
      <c r="V12" s="319">
        <v>5.9085331975182891</v>
      </c>
      <c r="W12" s="319">
        <v>5.7158659512302474</v>
      </c>
      <c r="X12" s="319">
        <v>5.7593564913012738</v>
      </c>
      <c r="Y12" s="320">
        <v>6.2231355374631541</v>
      </c>
      <c r="Z12" s="314">
        <v>7.016324098897825</v>
      </c>
      <c r="AA12" s="315">
        <v>6.6259290669332254</v>
      </c>
      <c r="AB12" s="321">
        <f t="shared" si="0"/>
        <v>-0.39039503196459968</v>
      </c>
    </row>
    <row r="13" spans="1:28" ht="21" customHeight="1">
      <c r="A13" s="317" t="s">
        <v>10</v>
      </c>
      <c r="B13" s="318">
        <v>8.2938102893890662</v>
      </c>
      <c r="C13" s="319">
        <v>8.3047935365979786</v>
      </c>
      <c r="D13" s="319">
        <v>8.1351181809287567</v>
      </c>
      <c r="E13" s="319">
        <v>7.4358471408132178</v>
      </c>
      <c r="F13" s="319">
        <v>6.9904502675770432</v>
      </c>
      <c r="G13" s="319">
        <v>6.8263590539639862</v>
      </c>
      <c r="H13" s="319">
        <v>7.0650196635539926</v>
      </c>
      <c r="I13" s="319">
        <v>7.0825483419826867</v>
      </c>
      <c r="J13" s="319">
        <v>6.8989347552018883</v>
      </c>
      <c r="K13" s="319">
        <v>6.8865732367588723</v>
      </c>
      <c r="L13" s="319">
        <v>7.1145398049930346</v>
      </c>
      <c r="M13" s="319">
        <v>8.0517732122080794</v>
      </c>
      <c r="N13" s="318">
        <v>8.6004518605853271</v>
      </c>
      <c r="O13" s="319">
        <v>8.4856992556812081</v>
      </c>
      <c r="P13" s="319">
        <v>8.0205130591859355</v>
      </c>
      <c r="Q13" s="319">
        <v>7.2009666899604001</v>
      </c>
      <c r="R13" s="319">
        <v>6.7317246584164048</v>
      </c>
      <c r="S13" s="319">
        <v>6.546915622784212</v>
      </c>
      <c r="T13" s="319">
        <v>6.7087746744850572</v>
      </c>
      <c r="U13" s="319">
        <v>6.7155431220712867</v>
      </c>
      <c r="V13" s="319">
        <v>6.5481728546768476</v>
      </c>
      <c r="W13" s="319">
        <v>6.4386241310039063</v>
      </c>
      <c r="X13" s="319">
        <v>6.5093786635404456</v>
      </c>
      <c r="Y13" s="320">
        <v>7.3521305168834523</v>
      </c>
      <c r="Z13" s="314">
        <v>7.4074514754149199</v>
      </c>
      <c r="AA13" s="315">
        <v>7.1860912840919351</v>
      </c>
      <c r="AB13" s="321">
        <f t="shared" si="0"/>
        <v>-0.22136019132298479</v>
      </c>
    </row>
    <row r="14" spans="1:28" ht="21" customHeight="1">
      <c r="A14" s="317" t="s">
        <v>11</v>
      </c>
      <c r="B14" s="318">
        <v>8.7151790933462348</v>
      </c>
      <c r="C14" s="319">
        <v>8.793611524072162</v>
      </c>
      <c r="D14" s="319">
        <v>8.5755995355750283</v>
      </c>
      <c r="E14" s="319">
        <v>8.1653987606428533</v>
      </c>
      <c r="F14" s="319">
        <v>7.9028098515514467</v>
      </c>
      <c r="G14" s="319">
        <v>7.7858110876485238</v>
      </c>
      <c r="H14" s="319">
        <v>7.9719058667383287</v>
      </c>
      <c r="I14" s="319">
        <v>8.017105110322154</v>
      </c>
      <c r="J14" s="319">
        <v>8.0902223721464388</v>
      </c>
      <c r="K14" s="319">
        <v>8.036828509980289</v>
      </c>
      <c r="L14" s="319">
        <v>8.3054326067756374</v>
      </c>
      <c r="M14" s="319">
        <v>8.9360198755498832</v>
      </c>
      <c r="N14" s="318">
        <v>9.3671989639590549</v>
      </c>
      <c r="O14" s="319">
        <v>9.2717960942839497</v>
      </c>
      <c r="P14" s="319">
        <v>9.0750719735274448</v>
      </c>
      <c r="Q14" s="319">
        <v>8.5423868291852827</v>
      </c>
      <c r="R14" s="319">
        <v>8.1562342395674676</v>
      </c>
      <c r="S14" s="319">
        <v>7.9838359999949136</v>
      </c>
      <c r="T14" s="319">
        <v>8.0805434674791883</v>
      </c>
      <c r="U14" s="319">
        <v>8.0203143942867037</v>
      </c>
      <c r="V14" s="319">
        <v>7.8807017812152322</v>
      </c>
      <c r="W14" s="319">
        <v>7.7256426345081595</v>
      </c>
      <c r="X14" s="319">
        <v>7.7403339948567087</v>
      </c>
      <c r="Y14" s="320">
        <v>8.2451294741990147</v>
      </c>
      <c r="Z14" s="314">
        <v>8.2417276258717038</v>
      </c>
      <c r="AA14" s="315">
        <v>8.3707876985053087</v>
      </c>
      <c r="AB14" s="321">
        <f t="shared" si="0"/>
        <v>0.12906007263360486</v>
      </c>
    </row>
    <row r="15" spans="1:28" ht="21" customHeight="1">
      <c r="A15" s="317" t="s">
        <v>12</v>
      </c>
      <c r="B15" s="318">
        <v>9.8012694505171503</v>
      </c>
      <c r="C15" s="319">
        <v>9.9554074244339734</v>
      </c>
      <c r="D15" s="319">
        <v>9.7974644509954167</v>
      </c>
      <c r="E15" s="319">
        <v>9.2313690748097788</v>
      </c>
      <c r="F15" s="319">
        <v>8.791193575186929</v>
      </c>
      <c r="G15" s="319">
        <v>8.531106722562912</v>
      </c>
      <c r="H15" s="319">
        <v>8.6793578278601338</v>
      </c>
      <c r="I15" s="319">
        <v>8.6919093042307107</v>
      </c>
      <c r="J15" s="319">
        <v>8.801130309908741</v>
      </c>
      <c r="K15" s="319">
        <v>8.806523110022999</v>
      </c>
      <c r="L15" s="319">
        <v>9.0025573073549268</v>
      </c>
      <c r="M15" s="319">
        <v>9.7858708716038887</v>
      </c>
      <c r="N15" s="318">
        <v>10.478575118561714</v>
      </c>
      <c r="O15" s="319">
        <v>10.486166431409817</v>
      </c>
      <c r="P15" s="319">
        <v>10.054091862905105</v>
      </c>
      <c r="Q15" s="319">
        <v>9.2767427744315256</v>
      </c>
      <c r="R15" s="319">
        <v>8.7722248694303513</v>
      </c>
      <c r="S15" s="319">
        <v>8.5302635457263296</v>
      </c>
      <c r="T15" s="319">
        <v>8.5759681016105969</v>
      </c>
      <c r="U15" s="319">
        <v>8.4687163788678212</v>
      </c>
      <c r="V15" s="319">
        <v>8.3408801903215668</v>
      </c>
      <c r="W15" s="319">
        <v>8.1862418156369472</v>
      </c>
      <c r="X15" s="319">
        <v>8.196705897839113</v>
      </c>
      <c r="Y15" s="320">
        <v>8.8182168828847463</v>
      </c>
      <c r="Z15" s="314">
        <v>9.1215239518737246</v>
      </c>
      <c r="AA15" s="315">
        <v>9.0582875391527935</v>
      </c>
      <c r="AB15" s="321">
        <f t="shared" si="0"/>
        <v>-6.3236412720931057E-2</v>
      </c>
    </row>
    <row r="16" spans="1:28" ht="21" customHeight="1">
      <c r="A16" s="317" t="s">
        <v>13</v>
      </c>
      <c r="B16" s="318">
        <v>8.5281751461624573</v>
      </c>
      <c r="C16" s="319">
        <v>8.6497186395099845</v>
      </c>
      <c r="D16" s="319">
        <v>8.57236195691749</v>
      </c>
      <c r="E16" s="319">
        <v>8.153032454158252</v>
      </c>
      <c r="F16" s="319">
        <v>7.740159468737577</v>
      </c>
      <c r="G16" s="319">
        <v>7.48102032339267</v>
      </c>
      <c r="H16" s="319">
        <v>7.5658875122408142</v>
      </c>
      <c r="I16" s="319">
        <v>7.5962249489265163</v>
      </c>
      <c r="J16" s="319">
        <v>7.6184909030697749</v>
      </c>
      <c r="K16" s="319">
        <v>7.5625251104861384</v>
      </c>
      <c r="L16" s="319">
        <v>7.6688959092017202</v>
      </c>
      <c r="M16" s="319">
        <v>8.3391431066724717</v>
      </c>
      <c r="N16" s="318">
        <v>8.7482365981459083</v>
      </c>
      <c r="O16" s="319">
        <v>8.672620368315954</v>
      </c>
      <c r="P16" s="319">
        <v>8.3432594761015508</v>
      </c>
      <c r="Q16" s="319">
        <v>7.7400858802727956</v>
      </c>
      <c r="R16" s="319">
        <v>7.2655371514485338</v>
      </c>
      <c r="S16" s="319">
        <v>7.1198131612041289</v>
      </c>
      <c r="T16" s="319">
        <v>7.1846920954719176</v>
      </c>
      <c r="U16" s="319">
        <v>7.1099742948838198</v>
      </c>
      <c r="V16" s="319">
        <v>6.8977853103331039</v>
      </c>
      <c r="W16" s="319">
        <v>6.7670757690031973</v>
      </c>
      <c r="X16" s="319">
        <v>6.8351586347474012</v>
      </c>
      <c r="Y16" s="320">
        <v>7.359168631400645</v>
      </c>
      <c r="Z16" s="314">
        <v>7.9355468121026211</v>
      </c>
      <c r="AA16" s="315">
        <v>7.546336785803744</v>
      </c>
      <c r="AB16" s="321">
        <f t="shared" si="0"/>
        <v>-0.38921002629887713</v>
      </c>
    </row>
    <row r="17" spans="1:28" ht="21" customHeight="1" thickBot="1">
      <c r="A17" s="322" t="s">
        <v>14</v>
      </c>
      <c r="B17" s="323">
        <v>9.808394967405567</v>
      </c>
      <c r="C17" s="324">
        <v>9.9925422624793203</v>
      </c>
      <c r="D17" s="324">
        <v>10.008173751965071</v>
      </c>
      <c r="E17" s="324">
        <v>9.7690298494178567</v>
      </c>
      <c r="F17" s="324">
        <v>9.5598044102637143</v>
      </c>
      <c r="G17" s="324">
        <v>9.4804278410278826</v>
      </c>
      <c r="H17" s="324">
        <v>9.6546491910262553</v>
      </c>
      <c r="I17" s="324">
        <v>9.6788131931441743</v>
      </c>
      <c r="J17" s="324">
        <v>9.8223966562053935</v>
      </c>
      <c r="K17" s="324">
        <v>9.7548815557047792</v>
      </c>
      <c r="L17" s="324">
        <v>9.9266681153156426</v>
      </c>
      <c r="M17" s="324">
        <v>10.471288133321845</v>
      </c>
      <c r="N17" s="323">
        <v>10.917608559203876</v>
      </c>
      <c r="O17" s="324">
        <v>10.91758718769036</v>
      </c>
      <c r="P17" s="324">
        <v>10.717132334935444</v>
      </c>
      <c r="Q17" s="324">
        <v>10.322284583004979</v>
      </c>
      <c r="R17" s="324">
        <v>9.9908057857447616</v>
      </c>
      <c r="S17" s="319">
        <v>9.8441485590332327</v>
      </c>
      <c r="T17" s="324">
        <v>9.8684044140582206</v>
      </c>
      <c r="U17" s="324">
        <v>9.7867879207569626</v>
      </c>
      <c r="V17" s="324">
        <v>9.724595588457289</v>
      </c>
      <c r="W17" s="324">
        <v>9.5469981418594223</v>
      </c>
      <c r="X17" s="324">
        <v>9.4338435324755796</v>
      </c>
      <c r="Y17" s="325">
        <v>9.7995893671530077</v>
      </c>
      <c r="Z17" s="326">
        <v>9.7726438902469539</v>
      </c>
      <c r="AA17" s="315">
        <v>10.102068735828837</v>
      </c>
      <c r="AB17" s="321">
        <f t="shared" si="0"/>
        <v>0.32942484558188312</v>
      </c>
    </row>
    <row r="18" spans="1:28" ht="21" customHeight="1" thickBot="1">
      <c r="A18" s="322" t="s">
        <v>15</v>
      </c>
      <c r="B18" s="327">
        <v>7.9656513887521925</v>
      </c>
      <c r="C18" s="328">
        <v>8.0857485049325319</v>
      </c>
      <c r="D18" s="328">
        <v>8.0058039375651227</v>
      </c>
      <c r="E18" s="328">
        <v>7.6996975319213314</v>
      </c>
      <c r="F18" s="328">
        <v>7.4577839553760974</v>
      </c>
      <c r="G18" s="328">
        <v>7.3358398034760501</v>
      </c>
      <c r="H18" s="328">
        <v>7.5036953685273726</v>
      </c>
      <c r="I18" s="328">
        <v>7.5262750787216923</v>
      </c>
      <c r="J18" s="328">
        <v>7.5872144880886001</v>
      </c>
      <c r="K18" s="328">
        <v>7.5732540122190803</v>
      </c>
      <c r="L18" s="328">
        <v>7.6982586776148967</v>
      </c>
      <c r="M18" s="328">
        <v>8.1747455957675133</v>
      </c>
      <c r="N18" s="327">
        <v>8.6268450567374302</v>
      </c>
      <c r="O18" s="328">
        <v>8.5836570264515029</v>
      </c>
      <c r="P18" s="328">
        <v>8.3358203224656826</v>
      </c>
      <c r="Q18" s="329">
        <v>7.8843460940863848</v>
      </c>
      <c r="R18" s="329">
        <v>7.5381140001103191</v>
      </c>
      <c r="S18" s="329">
        <v>7.3720647090670468</v>
      </c>
      <c r="T18" s="328">
        <v>7.4439923840686877</v>
      </c>
      <c r="U18" s="328">
        <v>7.3709933304213813</v>
      </c>
      <c r="V18" s="328">
        <v>7.2563410491334608</v>
      </c>
      <c r="W18" s="328">
        <v>7.1071210046182847</v>
      </c>
      <c r="X18" s="328">
        <v>7.0891161038153809</v>
      </c>
      <c r="Y18" s="330">
        <v>7.4618353667801172</v>
      </c>
      <c r="Z18" s="326">
        <v>7.6841711528729855</v>
      </c>
      <c r="AA18" s="331">
        <v>7.7038815929198297</v>
      </c>
      <c r="AB18" s="332">
        <f t="shared" si="0"/>
        <v>1.9710440046844191E-2</v>
      </c>
    </row>
    <row r="19" spans="1:28" ht="21" customHeight="1">
      <c r="A19" s="333" t="s">
        <v>290</v>
      </c>
      <c r="B19" s="334"/>
      <c r="C19" s="334"/>
      <c r="D19" s="334"/>
      <c r="E19" s="334"/>
      <c r="F19" s="334"/>
      <c r="G19" s="334"/>
      <c r="H19" s="334"/>
      <c r="I19" s="334"/>
      <c r="J19" s="334"/>
      <c r="K19" s="334"/>
      <c r="L19" s="334"/>
      <c r="M19" s="334"/>
      <c r="N19" s="334"/>
      <c r="O19" s="334"/>
      <c r="P19" s="334"/>
      <c r="Q19" s="334"/>
      <c r="R19" s="334"/>
      <c r="S19" s="334"/>
      <c r="T19" s="334"/>
      <c r="U19" s="334"/>
      <c r="V19" s="334"/>
      <c r="W19" s="334"/>
      <c r="X19" s="334"/>
      <c r="Y19" s="334"/>
      <c r="Z19" s="334"/>
      <c r="AA19" s="334"/>
      <c r="AB19" s="334"/>
    </row>
    <row r="20" spans="1:28" ht="21" customHeight="1">
      <c r="A20" s="333"/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</row>
    <row r="21" spans="1:28" ht="21" customHeight="1">
      <c r="A21" s="334"/>
      <c r="B21" s="334"/>
      <c r="C21" s="335"/>
      <c r="D21" s="334"/>
      <c r="E21" s="334"/>
      <c r="F21" s="334"/>
      <c r="G21" s="334"/>
      <c r="H21" s="334"/>
      <c r="I21" s="334"/>
      <c r="J21" s="334"/>
      <c r="K21" s="334"/>
      <c r="L21" s="334"/>
      <c r="M21" s="334"/>
      <c r="N21" s="334"/>
      <c r="O21" s="334"/>
      <c r="P21" s="334"/>
      <c r="Q21" s="334"/>
      <c r="R21" s="334"/>
      <c r="S21" s="334"/>
      <c r="T21" s="334"/>
      <c r="U21" s="334"/>
      <c r="V21" s="334"/>
      <c r="W21" s="334"/>
      <c r="X21" s="334"/>
      <c r="Y21" s="334"/>
      <c r="Z21" s="334"/>
      <c r="AA21" s="334"/>
      <c r="AB21" s="334"/>
    </row>
    <row r="22" spans="1:28" ht="39" customHeight="1" thickBot="1">
      <c r="A22" s="579" t="s">
        <v>16</v>
      </c>
      <c r="B22" s="579"/>
      <c r="C22" s="579"/>
      <c r="D22" s="579"/>
      <c r="E22" s="579"/>
      <c r="F22" s="579"/>
      <c r="G22" s="579"/>
      <c r="H22" s="579"/>
      <c r="I22" s="579"/>
      <c r="J22" s="579"/>
      <c r="K22" s="579"/>
      <c r="L22" s="579"/>
      <c r="M22" s="579"/>
      <c r="N22" s="579"/>
      <c r="O22" s="579"/>
      <c r="P22" s="579"/>
      <c r="Q22" s="579"/>
      <c r="R22" s="579"/>
      <c r="S22" s="579"/>
      <c r="T22" s="579"/>
      <c r="U22" s="579"/>
      <c r="V22" s="579"/>
      <c r="W22" s="579"/>
      <c r="X22" s="579"/>
      <c r="Y22" s="579"/>
      <c r="Z22" s="579"/>
      <c r="AA22" s="579"/>
      <c r="AB22" s="579"/>
    </row>
    <row r="23" spans="1:28" ht="21" customHeight="1" thickBot="1">
      <c r="A23" s="580" t="s">
        <v>206</v>
      </c>
      <c r="B23" s="585">
        <v>2013</v>
      </c>
      <c r="C23" s="586"/>
      <c r="D23" s="586"/>
      <c r="E23" s="586"/>
      <c r="F23" s="586"/>
      <c r="G23" s="586"/>
      <c r="H23" s="586"/>
      <c r="I23" s="586"/>
      <c r="J23" s="586"/>
      <c r="K23" s="586"/>
      <c r="L23" s="586"/>
      <c r="M23" s="587"/>
      <c r="N23" s="585">
        <v>2014</v>
      </c>
      <c r="O23" s="586"/>
      <c r="P23" s="586"/>
      <c r="Q23" s="586"/>
      <c r="R23" s="586"/>
      <c r="S23" s="586"/>
      <c r="T23" s="586"/>
      <c r="U23" s="586"/>
      <c r="V23" s="586"/>
      <c r="W23" s="586"/>
      <c r="X23" s="586"/>
      <c r="Y23" s="587"/>
      <c r="Z23" s="582" t="s">
        <v>291</v>
      </c>
      <c r="AA23" s="583"/>
      <c r="AB23" s="584"/>
    </row>
    <row r="24" spans="1:28" ht="21" customHeight="1" thickBot="1">
      <c r="A24" s="581"/>
      <c r="B24" s="303">
        <v>1</v>
      </c>
      <c r="C24" s="304">
        <v>2</v>
      </c>
      <c r="D24" s="304">
        <v>3</v>
      </c>
      <c r="E24" s="304">
        <v>4</v>
      </c>
      <c r="F24" s="304">
        <v>5</v>
      </c>
      <c r="G24" s="304">
        <v>6</v>
      </c>
      <c r="H24" s="304">
        <v>7</v>
      </c>
      <c r="I24" s="304">
        <v>8</v>
      </c>
      <c r="J24" s="304">
        <v>9</v>
      </c>
      <c r="K24" s="304">
        <v>10</v>
      </c>
      <c r="L24" s="304">
        <v>11</v>
      </c>
      <c r="M24" s="304">
        <v>12</v>
      </c>
      <c r="N24" s="303">
        <v>1</v>
      </c>
      <c r="O24" s="304">
        <v>2</v>
      </c>
      <c r="P24" s="304">
        <v>3</v>
      </c>
      <c r="Q24" s="304">
        <v>4</v>
      </c>
      <c r="R24" s="304">
        <v>5</v>
      </c>
      <c r="S24" s="304">
        <v>6</v>
      </c>
      <c r="T24" s="304">
        <v>7</v>
      </c>
      <c r="U24" s="304">
        <v>8</v>
      </c>
      <c r="V24" s="304">
        <v>9</v>
      </c>
      <c r="W24" s="304">
        <v>10</v>
      </c>
      <c r="X24" s="304">
        <v>11</v>
      </c>
      <c r="Y24" s="305">
        <v>12</v>
      </c>
      <c r="Z24" s="306">
        <v>2013</v>
      </c>
      <c r="AA24" s="307">
        <v>2014</v>
      </c>
      <c r="AB24" s="308" t="s">
        <v>120</v>
      </c>
    </row>
    <row r="25" spans="1:28" ht="21" customHeight="1">
      <c r="A25" s="309" t="s">
        <v>1</v>
      </c>
      <c r="B25" s="310">
        <v>38.771000000000001</v>
      </c>
      <c r="C25" s="311">
        <v>39.948999999999998</v>
      </c>
      <c r="D25" s="311">
        <v>40.762</v>
      </c>
      <c r="E25" s="311">
        <v>40.927999999999997</v>
      </c>
      <c r="F25" s="311">
        <v>40.893000000000001</v>
      </c>
      <c r="G25" s="311">
        <v>41.69</v>
      </c>
      <c r="H25" s="311">
        <v>43.529000000000003</v>
      </c>
      <c r="I25" s="311">
        <v>44.031999999999996</v>
      </c>
      <c r="J25" s="311">
        <v>44.508000000000003</v>
      </c>
      <c r="K25" s="311">
        <v>44.784999999999997</v>
      </c>
      <c r="L25" s="311">
        <v>44.664000000000001</v>
      </c>
      <c r="M25" s="311">
        <v>44.921999999999997</v>
      </c>
      <c r="N25" s="312">
        <v>46.841999999999999</v>
      </c>
      <c r="O25" s="311">
        <v>46.906999999999996</v>
      </c>
      <c r="P25" s="311">
        <v>46.768000000000001</v>
      </c>
      <c r="Q25" s="311">
        <v>46.317999999999998</v>
      </c>
      <c r="R25" s="311">
        <v>45.874000000000002</v>
      </c>
      <c r="S25" s="311">
        <v>45.506999999999998</v>
      </c>
      <c r="T25" s="311">
        <v>46.396999999999998</v>
      </c>
      <c r="U25" s="311">
        <v>46.030999999999999</v>
      </c>
      <c r="V25" s="311">
        <v>44.962000000000003</v>
      </c>
      <c r="W25" s="311">
        <v>44.307000000000002</v>
      </c>
      <c r="X25" s="311">
        <v>43.597000000000001</v>
      </c>
      <c r="Y25" s="313">
        <v>43.499000000000002</v>
      </c>
      <c r="Z25" s="314">
        <v>42.113124999999997</v>
      </c>
      <c r="AA25" s="315">
        <v>45.643374999999999</v>
      </c>
      <c r="AB25" s="316">
        <f>AA25-Z25</f>
        <v>3.5302500000000023</v>
      </c>
    </row>
    <row r="26" spans="1:28" ht="21" customHeight="1">
      <c r="A26" s="317" t="s">
        <v>2</v>
      </c>
      <c r="B26" s="318">
        <v>58.247</v>
      </c>
      <c r="C26" s="319">
        <v>59.134999999999998</v>
      </c>
      <c r="D26" s="319">
        <v>58.744</v>
      </c>
      <c r="E26" s="319">
        <v>57.161999999999999</v>
      </c>
      <c r="F26" s="319">
        <v>55.975000000000001</v>
      </c>
      <c r="G26" s="319">
        <v>55.399000000000001</v>
      </c>
      <c r="H26" s="319">
        <v>57.19</v>
      </c>
      <c r="I26" s="319">
        <v>57.377000000000002</v>
      </c>
      <c r="J26" s="319">
        <v>58.281999999999996</v>
      </c>
      <c r="K26" s="319">
        <v>58.366999999999997</v>
      </c>
      <c r="L26" s="319">
        <v>58.911999999999999</v>
      </c>
      <c r="M26" s="319">
        <v>61.680999999999997</v>
      </c>
      <c r="N26" s="318">
        <v>64.992999999999995</v>
      </c>
      <c r="O26" s="319">
        <v>65.119</v>
      </c>
      <c r="P26" s="319">
        <v>63.264000000000003</v>
      </c>
      <c r="Q26" s="319">
        <v>60.198</v>
      </c>
      <c r="R26" s="319">
        <v>57.942</v>
      </c>
      <c r="S26" s="319">
        <v>56.698999999999998</v>
      </c>
      <c r="T26" s="319">
        <v>57.536000000000001</v>
      </c>
      <c r="U26" s="319">
        <v>57.137</v>
      </c>
      <c r="V26" s="319">
        <v>56.628999999999998</v>
      </c>
      <c r="W26" s="319">
        <v>55.384999999999998</v>
      </c>
      <c r="X26" s="319">
        <v>54.84</v>
      </c>
      <c r="Y26" s="320">
        <v>56.673999999999999</v>
      </c>
      <c r="Z26" s="336">
        <v>57.738</v>
      </c>
      <c r="AA26" s="315">
        <v>59.076625</v>
      </c>
      <c r="AB26" s="321">
        <f t="shared" ref="AB26:AB39" si="1">AA26-Z26</f>
        <v>1.3386250000000004</v>
      </c>
    </row>
    <row r="27" spans="1:28" ht="21" customHeight="1">
      <c r="A27" s="317" t="s">
        <v>3</v>
      </c>
      <c r="B27" s="318">
        <v>32.225000000000001</v>
      </c>
      <c r="C27" s="319">
        <v>32.661999999999999</v>
      </c>
      <c r="D27" s="319">
        <v>31.434999999999999</v>
      </c>
      <c r="E27" s="319">
        <v>29.100999999999999</v>
      </c>
      <c r="F27" s="319">
        <v>27.497</v>
      </c>
      <c r="G27" s="319">
        <v>26.748999999999999</v>
      </c>
      <c r="H27" s="319">
        <v>27.346</v>
      </c>
      <c r="I27" s="319">
        <v>27.111999999999998</v>
      </c>
      <c r="J27" s="319">
        <v>27.385999999999999</v>
      </c>
      <c r="K27" s="319">
        <v>27.731999999999999</v>
      </c>
      <c r="L27" s="319">
        <v>28.771000000000001</v>
      </c>
      <c r="M27" s="319">
        <v>31.550999999999998</v>
      </c>
      <c r="N27" s="318">
        <v>35.093000000000004</v>
      </c>
      <c r="O27" s="319">
        <v>34.694000000000003</v>
      </c>
      <c r="P27" s="319">
        <v>32.738</v>
      </c>
      <c r="Q27" s="319">
        <v>30.074000000000002</v>
      </c>
      <c r="R27" s="319">
        <v>27.934999999999999</v>
      </c>
      <c r="S27" s="319">
        <v>26.681999999999999</v>
      </c>
      <c r="T27" s="319">
        <v>26.437999999999999</v>
      </c>
      <c r="U27" s="319">
        <v>25.771999999999998</v>
      </c>
      <c r="V27" s="319">
        <v>25.224</v>
      </c>
      <c r="W27" s="319">
        <v>24.931999999999999</v>
      </c>
      <c r="X27" s="319">
        <v>25.196000000000002</v>
      </c>
      <c r="Y27" s="320">
        <v>27.645</v>
      </c>
      <c r="Z27" s="336">
        <v>29.014583333333331</v>
      </c>
      <c r="AA27" s="315">
        <v>28.698</v>
      </c>
      <c r="AB27" s="321">
        <f t="shared" si="1"/>
        <v>-0.31658333333333033</v>
      </c>
    </row>
    <row r="28" spans="1:28" ht="21" customHeight="1">
      <c r="A28" s="317" t="s">
        <v>4</v>
      </c>
      <c r="B28" s="318">
        <v>26.271000000000001</v>
      </c>
      <c r="C28" s="319">
        <v>26.530999999999999</v>
      </c>
      <c r="D28" s="319">
        <v>25.992000000000001</v>
      </c>
      <c r="E28" s="319">
        <v>24.724</v>
      </c>
      <c r="F28" s="319">
        <v>24.138000000000002</v>
      </c>
      <c r="G28" s="319">
        <v>23.58</v>
      </c>
      <c r="H28" s="319">
        <v>24.010999999999999</v>
      </c>
      <c r="I28" s="319">
        <v>24.202999999999999</v>
      </c>
      <c r="J28" s="319">
        <v>24.451000000000001</v>
      </c>
      <c r="K28" s="319">
        <v>24.181999999999999</v>
      </c>
      <c r="L28" s="319">
        <v>24.295999999999999</v>
      </c>
      <c r="M28" s="319">
        <v>25.709</v>
      </c>
      <c r="N28" s="318">
        <v>27.623999999999999</v>
      </c>
      <c r="O28" s="319">
        <v>26.99</v>
      </c>
      <c r="P28" s="319">
        <v>25.545000000000002</v>
      </c>
      <c r="Q28" s="319">
        <v>23.567</v>
      </c>
      <c r="R28" s="319">
        <v>22.4</v>
      </c>
      <c r="S28" s="319">
        <v>21.814</v>
      </c>
      <c r="T28" s="319">
        <v>22.332999999999998</v>
      </c>
      <c r="U28" s="319">
        <v>22.222000000000001</v>
      </c>
      <c r="V28" s="319">
        <v>21.75</v>
      </c>
      <c r="W28" s="319">
        <v>21.113</v>
      </c>
      <c r="X28" s="319">
        <v>21.151</v>
      </c>
      <c r="Y28" s="320">
        <v>22.640999999999998</v>
      </c>
      <c r="Z28" s="336">
        <v>24.757958333333331</v>
      </c>
      <c r="AA28" s="315">
        <v>23.390333333333331</v>
      </c>
      <c r="AB28" s="321">
        <f t="shared" si="1"/>
        <v>-1.3676250000000003</v>
      </c>
    </row>
    <row r="29" spans="1:28" ht="21" customHeight="1">
      <c r="A29" s="317" t="s">
        <v>5</v>
      </c>
      <c r="B29" s="318">
        <v>19.663</v>
      </c>
      <c r="C29" s="319">
        <v>19.864999999999998</v>
      </c>
      <c r="D29" s="319">
        <v>19.664999999999999</v>
      </c>
      <c r="E29" s="319">
        <v>19.154</v>
      </c>
      <c r="F29" s="319">
        <v>18.645</v>
      </c>
      <c r="G29" s="319">
        <v>18.513999999999999</v>
      </c>
      <c r="H29" s="319">
        <v>18.541</v>
      </c>
      <c r="I29" s="319">
        <v>18.599</v>
      </c>
      <c r="J29" s="319">
        <v>18.808</v>
      </c>
      <c r="K29" s="319">
        <v>18.817</v>
      </c>
      <c r="L29" s="319">
        <v>19.05</v>
      </c>
      <c r="M29" s="319">
        <v>19.600000000000001</v>
      </c>
      <c r="N29" s="318">
        <v>20.34</v>
      </c>
      <c r="O29" s="319">
        <v>20.001000000000001</v>
      </c>
      <c r="P29" s="319">
        <v>19.276</v>
      </c>
      <c r="Q29" s="319">
        <v>18.260000000000002</v>
      </c>
      <c r="R29" s="319">
        <v>17.405000000000001</v>
      </c>
      <c r="S29" s="319">
        <v>16.984999999999999</v>
      </c>
      <c r="T29" s="319">
        <v>17.265999999999998</v>
      </c>
      <c r="U29" s="319">
        <v>17.085999999999999</v>
      </c>
      <c r="V29" s="319">
        <v>17.146999999999998</v>
      </c>
      <c r="W29" s="319">
        <v>16.881</v>
      </c>
      <c r="X29" s="319">
        <v>16.850000000000001</v>
      </c>
      <c r="Y29" s="320">
        <v>17.29</v>
      </c>
      <c r="Z29" s="336">
        <v>19.027208333333331</v>
      </c>
      <c r="AA29" s="315">
        <v>17.99516666666667</v>
      </c>
      <c r="AB29" s="321">
        <f t="shared" si="1"/>
        <v>-1.032041666666661</v>
      </c>
    </row>
    <row r="30" spans="1:28" ht="21" customHeight="1">
      <c r="A30" s="317" t="s">
        <v>6</v>
      </c>
      <c r="B30" s="318">
        <v>65.262</v>
      </c>
      <c r="C30" s="319">
        <v>66.012</v>
      </c>
      <c r="D30" s="319">
        <v>66.105999999999995</v>
      </c>
      <c r="E30" s="319">
        <v>65.102999999999994</v>
      </c>
      <c r="F30" s="319">
        <v>63.779000000000003</v>
      </c>
      <c r="G30" s="319">
        <v>63.037999999999997</v>
      </c>
      <c r="H30" s="319">
        <v>63.392000000000003</v>
      </c>
      <c r="I30" s="319">
        <v>63.225999999999999</v>
      </c>
      <c r="J30" s="319">
        <v>64.019000000000005</v>
      </c>
      <c r="K30" s="319">
        <v>64.242000000000004</v>
      </c>
      <c r="L30" s="319">
        <v>64.494</v>
      </c>
      <c r="M30" s="319">
        <v>65.819999999999993</v>
      </c>
      <c r="N30" s="318">
        <v>68.393000000000001</v>
      </c>
      <c r="O30" s="319">
        <v>67.977000000000004</v>
      </c>
      <c r="P30" s="319">
        <v>66.950999999999993</v>
      </c>
      <c r="Q30" s="319">
        <v>64.819999999999993</v>
      </c>
      <c r="R30" s="319">
        <v>62.96</v>
      </c>
      <c r="S30" s="319">
        <v>61.844999999999999</v>
      </c>
      <c r="T30" s="319">
        <v>61.680999999999997</v>
      </c>
      <c r="U30" s="319">
        <v>60.779000000000003</v>
      </c>
      <c r="V30" s="319">
        <v>60.709000000000003</v>
      </c>
      <c r="W30" s="319">
        <v>60.018000000000001</v>
      </c>
      <c r="X30" s="319">
        <v>59.673999999999999</v>
      </c>
      <c r="Y30" s="320">
        <v>60.823999999999998</v>
      </c>
      <c r="Z30" s="336">
        <v>64.364791666666662</v>
      </c>
      <c r="AA30" s="315">
        <v>63.260750000000002</v>
      </c>
      <c r="AB30" s="321">
        <f t="shared" si="1"/>
        <v>-1.1040416666666601</v>
      </c>
    </row>
    <row r="31" spans="1:28" ht="21" customHeight="1">
      <c r="A31" s="317" t="s">
        <v>7</v>
      </c>
      <c r="B31" s="318">
        <v>25.716000000000001</v>
      </c>
      <c r="C31" s="319">
        <v>26.027999999999999</v>
      </c>
      <c r="D31" s="319">
        <v>26.087</v>
      </c>
      <c r="E31" s="319">
        <v>25.6</v>
      </c>
      <c r="F31" s="319">
        <v>24.832999999999998</v>
      </c>
      <c r="G31" s="319">
        <v>24.39</v>
      </c>
      <c r="H31" s="319">
        <v>24.914999999999999</v>
      </c>
      <c r="I31" s="319">
        <v>24.751999999999999</v>
      </c>
      <c r="J31" s="319">
        <v>24.905000000000001</v>
      </c>
      <c r="K31" s="319">
        <v>24.733000000000001</v>
      </c>
      <c r="L31" s="319">
        <v>25.024000000000001</v>
      </c>
      <c r="M31" s="319">
        <v>25.908999999999999</v>
      </c>
      <c r="N31" s="318">
        <v>27.068000000000001</v>
      </c>
      <c r="O31" s="319">
        <v>27.006</v>
      </c>
      <c r="P31" s="319">
        <v>26.692</v>
      </c>
      <c r="Q31" s="319">
        <v>25.603000000000002</v>
      </c>
      <c r="R31" s="319">
        <v>24.606999999999999</v>
      </c>
      <c r="S31" s="319">
        <v>23.995000000000001</v>
      </c>
      <c r="T31" s="319">
        <v>24.1</v>
      </c>
      <c r="U31" s="319">
        <v>23.812999999999999</v>
      </c>
      <c r="V31" s="319">
        <v>23.576000000000001</v>
      </c>
      <c r="W31" s="319">
        <v>22.989000000000001</v>
      </c>
      <c r="X31" s="319">
        <v>22.831</v>
      </c>
      <c r="Y31" s="320">
        <v>23.495999999999999</v>
      </c>
      <c r="Z31" s="336">
        <v>25.169166666666669</v>
      </c>
      <c r="AA31" s="315">
        <v>24.748541666666668</v>
      </c>
      <c r="AB31" s="321">
        <f t="shared" si="1"/>
        <v>-0.42062500000000114</v>
      </c>
    </row>
    <row r="32" spans="1:28" ht="21" customHeight="1">
      <c r="A32" s="317" t="s">
        <v>8</v>
      </c>
      <c r="B32" s="318">
        <v>27.3</v>
      </c>
      <c r="C32" s="319">
        <v>27.696999999999999</v>
      </c>
      <c r="D32" s="319">
        <v>27.48</v>
      </c>
      <c r="E32" s="319">
        <v>26.164000000000001</v>
      </c>
      <c r="F32" s="319">
        <v>25.076000000000001</v>
      </c>
      <c r="G32" s="319">
        <v>24.597999999999999</v>
      </c>
      <c r="H32" s="319">
        <v>25.221</v>
      </c>
      <c r="I32" s="319">
        <v>25.135999999999999</v>
      </c>
      <c r="J32" s="319">
        <v>25.431999999999999</v>
      </c>
      <c r="K32" s="319">
        <v>25.515000000000001</v>
      </c>
      <c r="L32" s="319">
        <v>25.927</v>
      </c>
      <c r="M32" s="319">
        <v>27.678000000000001</v>
      </c>
      <c r="N32" s="318">
        <v>29.126000000000001</v>
      </c>
      <c r="O32" s="319">
        <v>29.036999999999999</v>
      </c>
      <c r="P32" s="319">
        <v>28.02</v>
      </c>
      <c r="Q32" s="319">
        <v>25.998999999999999</v>
      </c>
      <c r="R32" s="319">
        <v>24.434999999999999</v>
      </c>
      <c r="S32" s="319">
        <v>23.54</v>
      </c>
      <c r="T32" s="319">
        <v>23.881</v>
      </c>
      <c r="U32" s="319">
        <v>23.47</v>
      </c>
      <c r="V32" s="319">
        <v>23.225000000000001</v>
      </c>
      <c r="W32" s="319">
        <v>22.486000000000001</v>
      </c>
      <c r="X32" s="319">
        <v>22.411999999999999</v>
      </c>
      <c r="Y32" s="320">
        <v>23.866</v>
      </c>
      <c r="Z32" s="336">
        <v>25.999166666666667</v>
      </c>
      <c r="AA32" s="315">
        <v>25.116916666666668</v>
      </c>
      <c r="AB32" s="321">
        <f t="shared" si="1"/>
        <v>-0.88224999999999909</v>
      </c>
    </row>
    <row r="33" spans="1:28" ht="21" customHeight="1">
      <c r="A33" s="317" t="s">
        <v>9</v>
      </c>
      <c r="B33" s="318">
        <v>27.582999999999998</v>
      </c>
      <c r="C33" s="319">
        <v>27.978000000000002</v>
      </c>
      <c r="D33" s="319">
        <v>27.379000000000001</v>
      </c>
      <c r="E33" s="319">
        <v>25.614000000000001</v>
      </c>
      <c r="F33" s="319">
        <v>24.132999999999999</v>
      </c>
      <c r="G33" s="319">
        <v>23.312000000000001</v>
      </c>
      <c r="H33" s="319">
        <v>23.733000000000001</v>
      </c>
      <c r="I33" s="319">
        <v>23.673999999999999</v>
      </c>
      <c r="J33" s="319">
        <v>23.51</v>
      </c>
      <c r="K33" s="319">
        <v>23.562000000000001</v>
      </c>
      <c r="L33" s="319">
        <v>24.041</v>
      </c>
      <c r="M33" s="319">
        <v>26.370999999999999</v>
      </c>
      <c r="N33" s="318">
        <v>28.605</v>
      </c>
      <c r="O33" s="319">
        <v>28.129000000000001</v>
      </c>
      <c r="P33" s="319">
        <v>27.206</v>
      </c>
      <c r="Q33" s="319">
        <v>24.437999999999999</v>
      </c>
      <c r="R33" s="319">
        <v>22.545000000000002</v>
      </c>
      <c r="S33" s="319">
        <v>21.600999999999999</v>
      </c>
      <c r="T33" s="319">
        <v>21.959</v>
      </c>
      <c r="U33" s="319">
        <v>21.52</v>
      </c>
      <c r="V33" s="319">
        <v>20.972000000000001</v>
      </c>
      <c r="W33" s="319">
        <v>20.349</v>
      </c>
      <c r="X33" s="319">
        <v>20.408000000000001</v>
      </c>
      <c r="Y33" s="320">
        <v>21.937999999999999</v>
      </c>
      <c r="Z33" s="336">
        <v>25.028041666666667</v>
      </c>
      <c r="AA33" s="315">
        <v>23.490541666666669</v>
      </c>
      <c r="AB33" s="321">
        <f t="shared" si="1"/>
        <v>-1.5374999999999979</v>
      </c>
    </row>
    <row r="34" spans="1:28" ht="21" customHeight="1">
      <c r="A34" s="317" t="s">
        <v>10</v>
      </c>
      <c r="B34" s="318">
        <v>29.175999999999998</v>
      </c>
      <c r="C34" s="319">
        <v>29.186</v>
      </c>
      <c r="D34" s="319">
        <v>28.558</v>
      </c>
      <c r="E34" s="319">
        <v>26.030999999999999</v>
      </c>
      <c r="F34" s="319">
        <v>24.507000000000001</v>
      </c>
      <c r="G34" s="319">
        <v>24.189</v>
      </c>
      <c r="H34" s="319">
        <v>24.863</v>
      </c>
      <c r="I34" s="319">
        <v>24.87</v>
      </c>
      <c r="J34" s="319">
        <v>24.5</v>
      </c>
      <c r="K34" s="319">
        <v>24.469000000000001</v>
      </c>
      <c r="L34" s="319">
        <v>25.24</v>
      </c>
      <c r="M34" s="319">
        <v>28.303999999999998</v>
      </c>
      <c r="N34" s="318">
        <v>30.207999999999998</v>
      </c>
      <c r="O34" s="319">
        <v>29.681000000000001</v>
      </c>
      <c r="P34" s="319">
        <v>28.251999999999999</v>
      </c>
      <c r="Q34" s="319">
        <v>25.417000000000002</v>
      </c>
      <c r="R34" s="319">
        <v>23.696999999999999</v>
      </c>
      <c r="S34" s="319">
        <v>22.92</v>
      </c>
      <c r="T34" s="319">
        <v>23.302</v>
      </c>
      <c r="U34" s="319">
        <v>23.245000000000001</v>
      </c>
      <c r="V34" s="319">
        <v>22.881</v>
      </c>
      <c r="W34" s="319">
        <v>22.63</v>
      </c>
      <c r="X34" s="319">
        <v>22.814</v>
      </c>
      <c r="Y34" s="320">
        <v>25.532</v>
      </c>
      <c r="Z34" s="336">
        <v>26.101875</v>
      </c>
      <c r="AA34" s="315">
        <v>25.16375</v>
      </c>
      <c r="AB34" s="321">
        <f t="shared" si="1"/>
        <v>-0.93812499999999943</v>
      </c>
    </row>
    <row r="35" spans="1:28" ht="21" customHeight="1">
      <c r="A35" s="317" t="s">
        <v>11</v>
      </c>
      <c r="B35" s="318">
        <v>70.686999999999998</v>
      </c>
      <c r="C35" s="319">
        <v>71.215000000000003</v>
      </c>
      <c r="D35" s="319">
        <v>69.491</v>
      </c>
      <c r="E35" s="319">
        <v>66.272999999999996</v>
      </c>
      <c r="F35" s="319">
        <v>64.150000000000006</v>
      </c>
      <c r="G35" s="319">
        <v>63.427</v>
      </c>
      <c r="H35" s="319">
        <v>64.813000000000002</v>
      </c>
      <c r="I35" s="319">
        <v>65.03</v>
      </c>
      <c r="J35" s="319">
        <v>65.727000000000004</v>
      </c>
      <c r="K35" s="319">
        <v>65.325000000000003</v>
      </c>
      <c r="L35" s="319">
        <v>67.337000000000003</v>
      </c>
      <c r="M35" s="319">
        <v>71.97</v>
      </c>
      <c r="N35" s="318">
        <v>75.378</v>
      </c>
      <c r="O35" s="319">
        <v>74.822999999999993</v>
      </c>
      <c r="P35" s="319">
        <v>73.2</v>
      </c>
      <c r="Q35" s="319">
        <v>68.885000000000005</v>
      </c>
      <c r="R35" s="319">
        <v>65.88</v>
      </c>
      <c r="S35" s="319">
        <v>64.358999999999995</v>
      </c>
      <c r="T35" s="319">
        <v>65.040000000000006</v>
      </c>
      <c r="U35" s="319">
        <v>64.427999999999997</v>
      </c>
      <c r="V35" s="319">
        <v>63.575000000000003</v>
      </c>
      <c r="W35" s="319">
        <v>62.546999999999997</v>
      </c>
      <c r="X35" s="319">
        <v>62.591999999999999</v>
      </c>
      <c r="Y35" s="320">
        <v>66.203000000000003</v>
      </c>
      <c r="Z35" s="336">
        <v>66.889791666666667</v>
      </c>
      <c r="AA35" s="315">
        <v>67.482791666666671</v>
      </c>
      <c r="AB35" s="321">
        <f t="shared" si="1"/>
        <v>0.59300000000000352</v>
      </c>
    </row>
    <row r="36" spans="1:28" ht="21" customHeight="1">
      <c r="A36" s="317" t="s">
        <v>12</v>
      </c>
      <c r="B36" s="318">
        <v>43.973999999999997</v>
      </c>
      <c r="C36" s="319">
        <v>44.555</v>
      </c>
      <c r="D36" s="319">
        <v>43.808999999999997</v>
      </c>
      <c r="E36" s="319">
        <v>41.231000000000002</v>
      </c>
      <c r="F36" s="319">
        <v>39.265000000000001</v>
      </c>
      <c r="G36" s="319">
        <v>38.323</v>
      </c>
      <c r="H36" s="319">
        <v>38.832999999999998</v>
      </c>
      <c r="I36" s="319">
        <v>38.823</v>
      </c>
      <c r="J36" s="319">
        <v>39.313000000000002</v>
      </c>
      <c r="K36" s="319">
        <v>39.347000000000001</v>
      </c>
      <c r="L36" s="319">
        <v>40.228000000000002</v>
      </c>
      <c r="M36" s="319">
        <v>43.363999999999997</v>
      </c>
      <c r="N36" s="318">
        <v>46.404000000000003</v>
      </c>
      <c r="O36" s="319">
        <v>46.314</v>
      </c>
      <c r="P36" s="319">
        <v>44.645000000000003</v>
      </c>
      <c r="Q36" s="319">
        <v>41.402000000000001</v>
      </c>
      <c r="R36" s="319">
        <v>39.131</v>
      </c>
      <c r="S36" s="319">
        <v>38.079000000000001</v>
      </c>
      <c r="T36" s="319">
        <v>38.165999999999997</v>
      </c>
      <c r="U36" s="319">
        <v>37.529000000000003</v>
      </c>
      <c r="V36" s="319">
        <v>37.133000000000003</v>
      </c>
      <c r="W36" s="319">
        <v>36.530999999999999</v>
      </c>
      <c r="X36" s="319">
        <v>36.529000000000003</v>
      </c>
      <c r="Y36" s="320">
        <v>38.99</v>
      </c>
      <c r="Z36" s="336">
        <v>40.796166666666664</v>
      </c>
      <c r="AA36" s="315">
        <v>40.253333333333337</v>
      </c>
      <c r="AB36" s="321">
        <f t="shared" si="1"/>
        <v>-0.54283333333332706</v>
      </c>
    </row>
    <row r="37" spans="1:28" ht="21" customHeight="1">
      <c r="A37" s="317" t="s">
        <v>13</v>
      </c>
      <c r="B37" s="318">
        <v>34.844999999999999</v>
      </c>
      <c r="C37" s="319">
        <v>35.29</v>
      </c>
      <c r="D37" s="319">
        <v>34.912999999999997</v>
      </c>
      <c r="E37" s="319">
        <v>33.140999999999998</v>
      </c>
      <c r="F37" s="319">
        <v>31.454000000000001</v>
      </c>
      <c r="G37" s="319">
        <v>30.707999999999998</v>
      </c>
      <c r="H37" s="319">
        <v>30.983000000000001</v>
      </c>
      <c r="I37" s="319">
        <v>31.042999999999999</v>
      </c>
      <c r="J37" s="319">
        <v>31.236999999999998</v>
      </c>
      <c r="K37" s="319">
        <v>31.024999999999999</v>
      </c>
      <c r="L37" s="319">
        <v>31.518999999999998</v>
      </c>
      <c r="M37" s="319">
        <v>33.978000000000002</v>
      </c>
      <c r="N37" s="318">
        <v>35.485999999999997</v>
      </c>
      <c r="O37" s="319">
        <v>35.093000000000004</v>
      </c>
      <c r="P37" s="319">
        <v>33.920999999999999</v>
      </c>
      <c r="Q37" s="319">
        <v>31.558</v>
      </c>
      <c r="R37" s="319">
        <v>29.574000000000002</v>
      </c>
      <c r="S37" s="319">
        <v>28.899000000000001</v>
      </c>
      <c r="T37" s="319">
        <v>28.923999999999999</v>
      </c>
      <c r="U37" s="319">
        <v>28.606999999999999</v>
      </c>
      <c r="V37" s="319">
        <v>28.013999999999999</v>
      </c>
      <c r="W37" s="319">
        <v>27.498999999999999</v>
      </c>
      <c r="X37" s="319">
        <v>27.443000000000001</v>
      </c>
      <c r="Y37" s="320">
        <v>29.439</v>
      </c>
      <c r="Z37" s="336">
        <v>32.433083333333329</v>
      </c>
      <c r="AA37" s="315">
        <v>30.560541666666669</v>
      </c>
      <c r="AB37" s="321">
        <f t="shared" si="1"/>
        <v>-1.8725416666666597</v>
      </c>
    </row>
    <row r="38" spans="1:28" ht="21" customHeight="1" thickBot="1">
      <c r="A38" s="322" t="s">
        <v>14</v>
      </c>
      <c r="B38" s="323">
        <v>86.088999999999999</v>
      </c>
      <c r="C38" s="324">
        <v>87.58</v>
      </c>
      <c r="D38" s="324">
        <v>87.346999999999994</v>
      </c>
      <c r="E38" s="324">
        <v>85.001999999999995</v>
      </c>
      <c r="F38" s="324">
        <v>83.117999999999995</v>
      </c>
      <c r="G38" s="324">
        <v>82.555999999999997</v>
      </c>
      <c r="H38" s="324">
        <v>83.725999999999999</v>
      </c>
      <c r="I38" s="324">
        <v>83.853999999999999</v>
      </c>
      <c r="J38" s="324">
        <v>84.98</v>
      </c>
      <c r="K38" s="324">
        <v>84.58</v>
      </c>
      <c r="L38" s="324">
        <v>85.81</v>
      </c>
      <c r="M38" s="324">
        <v>89.975999999999999</v>
      </c>
      <c r="N38" s="323">
        <v>93.713999999999999</v>
      </c>
      <c r="O38" s="324">
        <v>93.619</v>
      </c>
      <c r="P38" s="324">
        <v>91.837000000000003</v>
      </c>
      <c r="Q38" s="324">
        <v>88.369</v>
      </c>
      <c r="R38" s="324">
        <v>85.587999999999994</v>
      </c>
      <c r="S38" s="319">
        <v>84.254000000000005</v>
      </c>
      <c r="T38" s="324">
        <v>84.340999999999994</v>
      </c>
      <c r="U38" s="324">
        <v>83.585999999999999</v>
      </c>
      <c r="V38" s="324">
        <v>83.301000000000002</v>
      </c>
      <c r="W38" s="324">
        <v>81.971000000000004</v>
      </c>
      <c r="X38" s="324">
        <v>81.171000000000006</v>
      </c>
      <c r="Y38" s="325">
        <v>83.876999999999995</v>
      </c>
      <c r="Z38" s="337">
        <v>85.014958333333325</v>
      </c>
      <c r="AA38" s="315">
        <v>86.556458333333325</v>
      </c>
      <c r="AB38" s="321">
        <f t="shared" si="1"/>
        <v>1.5414999999999992</v>
      </c>
    </row>
    <row r="39" spans="1:28" ht="21" customHeight="1" thickBot="1">
      <c r="A39" s="322" t="s">
        <v>15</v>
      </c>
      <c r="B39" s="327">
        <v>585.80899999999997</v>
      </c>
      <c r="C39" s="328">
        <v>593.68299999999999</v>
      </c>
      <c r="D39" s="328">
        <v>587.76800000000003</v>
      </c>
      <c r="E39" s="328">
        <v>565.22799999999995</v>
      </c>
      <c r="F39" s="328">
        <v>547.46299999999997</v>
      </c>
      <c r="G39" s="328">
        <v>540.47299999999996</v>
      </c>
      <c r="H39" s="328">
        <v>551.096</v>
      </c>
      <c r="I39" s="328">
        <v>551.73099999999999</v>
      </c>
      <c r="J39" s="328">
        <v>557.05799999999999</v>
      </c>
      <c r="K39" s="328">
        <v>556.68100000000004</v>
      </c>
      <c r="L39" s="328">
        <v>565.31299999999999</v>
      </c>
      <c r="M39" s="328">
        <v>596.83299999999997</v>
      </c>
      <c r="N39" s="327">
        <v>629.274</v>
      </c>
      <c r="O39" s="328">
        <v>625.39</v>
      </c>
      <c r="P39" s="328">
        <v>608.31500000000005</v>
      </c>
      <c r="Q39" s="329">
        <v>574.90800000000002</v>
      </c>
      <c r="R39" s="329">
        <v>549.97299999999996</v>
      </c>
      <c r="S39" s="329">
        <v>537.17899999999997</v>
      </c>
      <c r="T39" s="328">
        <v>541.36400000000003</v>
      </c>
      <c r="U39" s="328">
        <v>535.22500000000002</v>
      </c>
      <c r="V39" s="328">
        <v>529.09799999999996</v>
      </c>
      <c r="W39" s="328">
        <v>519.63800000000003</v>
      </c>
      <c r="X39" s="328">
        <v>517.50800000000004</v>
      </c>
      <c r="Y39" s="330">
        <v>541.91399999999999</v>
      </c>
      <c r="Z39" s="337">
        <v>564.44791666666663</v>
      </c>
      <c r="AA39" s="331">
        <v>561.43712500000004</v>
      </c>
      <c r="AB39" s="332">
        <f t="shared" si="1"/>
        <v>-3.0107916666665915</v>
      </c>
    </row>
    <row r="40" spans="1:28" ht="21" customHeight="1">
      <c r="A40" s="333" t="s">
        <v>290</v>
      </c>
      <c r="B40" s="334"/>
      <c r="C40" s="334"/>
      <c r="D40" s="334"/>
      <c r="E40" s="334"/>
      <c r="F40" s="334"/>
      <c r="G40" s="334"/>
      <c r="H40" s="334"/>
      <c r="I40" s="334"/>
      <c r="J40" s="334"/>
      <c r="K40" s="334"/>
      <c r="L40" s="334"/>
      <c r="M40" s="334"/>
      <c r="N40" s="334"/>
      <c r="O40" s="334"/>
      <c r="P40" s="334"/>
      <c r="Q40" s="334"/>
      <c r="R40" s="334"/>
      <c r="S40" s="335"/>
      <c r="T40" s="335"/>
      <c r="U40" s="335"/>
      <c r="V40" s="335"/>
      <c r="W40" s="335"/>
      <c r="X40" s="335"/>
      <c r="Y40" s="335"/>
      <c r="Z40" s="334"/>
      <c r="AA40" s="334"/>
      <c r="AB40" s="334"/>
    </row>
    <row r="41" spans="1:28" ht="21" customHeight="1">
      <c r="A41" s="333"/>
      <c r="B41" s="334"/>
      <c r="C41" s="334"/>
      <c r="D41" s="334"/>
      <c r="E41" s="334"/>
      <c r="F41" s="334"/>
      <c r="G41" s="334"/>
      <c r="H41" s="334"/>
      <c r="I41" s="334"/>
      <c r="J41" s="334"/>
      <c r="K41" s="334"/>
      <c r="L41" s="334"/>
      <c r="M41" s="334"/>
      <c r="N41" s="334"/>
      <c r="O41" s="334"/>
      <c r="P41" s="334"/>
      <c r="Q41" s="334"/>
      <c r="R41" s="334"/>
      <c r="S41" s="335"/>
      <c r="T41" s="335"/>
      <c r="U41" s="335"/>
      <c r="V41" s="335"/>
      <c r="W41" s="335"/>
      <c r="X41" s="335"/>
      <c r="Y41" s="335"/>
      <c r="Z41" s="334"/>
      <c r="AA41" s="334"/>
      <c r="AB41" s="334"/>
    </row>
    <row r="42" spans="1:28" ht="39" customHeight="1" thickBot="1">
      <c r="A42" s="579" t="s">
        <v>121</v>
      </c>
      <c r="B42" s="579"/>
      <c r="C42" s="579"/>
      <c r="D42" s="579"/>
      <c r="E42" s="579"/>
      <c r="F42" s="579"/>
      <c r="G42" s="579"/>
      <c r="H42" s="579"/>
      <c r="I42" s="579"/>
      <c r="J42" s="579"/>
      <c r="K42" s="579"/>
      <c r="L42" s="579"/>
      <c r="M42" s="579"/>
      <c r="N42" s="579"/>
      <c r="O42" s="579"/>
      <c r="P42" s="579"/>
      <c r="Q42" s="579"/>
      <c r="R42" s="579"/>
      <c r="S42" s="579"/>
      <c r="T42" s="579"/>
      <c r="U42" s="579"/>
      <c r="V42" s="579"/>
      <c r="W42" s="579"/>
      <c r="X42" s="579"/>
      <c r="Y42" s="579"/>
      <c r="Z42" s="579"/>
      <c r="AA42" s="579"/>
      <c r="AB42" s="579"/>
    </row>
    <row r="43" spans="1:28" ht="21" customHeight="1" thickBot="1">
      <c r="A43" s="580" t="s">
        <v>206</v>
      </c>
      <c r="B43" s="585">
        <v>2013</v>
      </c>
      <c r="C43" s="586"/>
      <c r="D43" s="586"/>
      <c r="E43" s="586"/>
      <c r="F43" s="586"/>
      <c r="G43" s="586"/>
      <c r="H43" s="586"/>
      <c r="I43" s="586"/>
      <c r="J43" s="586"/>
      <c r="K43" s="586"/>
      <c r="L43" s="586"/>
      <c r="M43" s="587"/>
      <c r="N43" s="585">
        <v>2014</v>
      </c>
      <c r="O43" s="586"/>
      <c r="P43" s="586"/>
      <c r="Q43" s="586"/>
      <c r="R43" s="586"/>
      <c r="S43" s="586"/>
      <c r="T43" s="586"/>
      <c r="U43" s="586"/>
      <c r="V43" s="586"/>
      <c r="W43" s="586"/>
      <c r="X43" s="586"/>
      <c r="Y43" s="587"/>
      <c r="Z43" s="582" t="s">
        <v>291</v>
      </c>
      <c r="AA43" s="583"/>
      <c r="AB43" s="584"/>
    </row>
    <row r="44" spans="1:28" ht="21" customHeight="1" thickBot="1">
      <c r="A44" s="581"/>
      <c r="B44" s="303">
        <v>1</v>
      </c>
      <c r="C44" s="304">
        <v>2</v>
      </c>
      <c r="D44" s="304">
        <v>3</v>
      </c>
      <c r="E44" s="304">
        <v>4</v>
      </c>
      <c r="F44" s="304">
        <v>5</v>
      </c>
      <c r="G44" s="304">
        <v>6</v>
      </c>
      <c r="H44" s="304">
        <v>7</v>
      </c>
      <c r="I44" s="304">
        <v>8</v>
      </c>
      <c r="J44" s="304">
        <v>9</v>
      </c>
      <c r="K44" s="304">
        <v>10</v>
      </c>
      <c r="L44" s="304">
        <v>11</v>
      </c>
      <c r="M44" s="304">
        <v>12</v>
      </c>
      <c r="N44" s="303">
        <v>1</v>
      </c>
      <c r="O44" s="304">
        <v>2</v>
      </c>
      <c r="P44" s="304">
        <v>3</v>
      </c>
      <c r="Q44" s="304">
        <v>4</v>
      </c>
      <c r="R44" s="304">
        <v>5</v>
      </c>
      <c r="S44" s="304">
        <v>6</v>
      </c>
      <c r="T44" s="304">
        <v>7</v>
      </c>
      <c r="U44" s="304">
        <v>8</v>
      </c>
      <c r="V44" s="304">
        <v>9</v>
      </c>
      <c r="W44" s="304">
        <v>10</v>
      </c>
      <c r="X44" s="304">
        <v>11</v>
      </c>
      <c r="Y44" s="305">
        <v>12</v>
      </c>
      <c r="Z44" s="306">
        <v>2013</v>
      </c>
      <c r="AA44" s="307">
        <v>2014</v>
      </c>
      <c r="AB44" s="308" t="s">
        <v>120</v>
      </c>
    </row>
    <row r="45" spans="1:28" ht="21" customHeight="1">
      <c r="A45" s="309" t="s">
        <v>1</v>
      </c>
      <c r="B45" s="310">
        <v>8.4239999999999995</v>
      </c>
      <c r="C45" s="311">
        <v>8.6319999999999997</v>
      </c>
      <c r="D45" s="311">
        <v>8.7669999999999995</v>
      </c>
      <c r="E45" s="311">
        <v>9.7850000000000001</v>
      </c>
      <c r="F45" s="311">
        <v>9.8049999999999997</v>
      </c>
      <c r="G45" s="311">
        <v>9.8279999999999994</v>
      </c>
      <c r="H45" s="311">
        <v>10.288</v>
      </c>
      <c r="I45" s="311">
        <v>10.269</v>
      </c>
      <c r="J45" s="311">
        <v>9.8260000000000005</v>
      </c>
      <c r="K45" s="311">
        <v>9.6219999999999999</v>
      </c>
      <c r="L45" s="311">
        <v>9.6590000000000007</v>
      </c>
      <c r="M45" s="311">
        <v>9.5820000000000007</v>
      </c>
      <c r="N45" s="312">
        <v>9.9179999999999993</v>
      </c>
      <c r="O45" s="311">
        <v>10.172000000000001</v>
      </c>
      <c r="P45" s="311">
        <v>9.8849999999999998</v>
      </c>
      <c r="Q45" s="311">
        <v>9.9990000000000006</v>
      </c>
      <c r="R45" s="311">
        <v>10.151</v>
      </c>
      <c r="S45" s="311">
        <v>9.7100000000000009</v>
      </c>
      <c r="T45" s="311">
        <v>10.483000000000001</v>
      </c>
      <c r="U45" s="311">
        <v>10.456</v>
      </c>
      <c r="V45" s="311">
        <v>9.7530000000000001</v>
      </c>
      <c r="W45" s="311">
        <v>9.6189999999999998</v>
      </c>
      <c r="X45" s="311">
        <v>9.4250000000000007</v>
      </c>
      <c r="Y45" s="313">
        <v>9.1609999999999996</v>
      </c>
      <c r="Z45" s="314">
        <v>9.4710000000000001</v>
      </c>
      <c r="AA45" s="315">
        <v>9.9118750000000002</v>
      </c>
      <c r="AB45" s="316">
        <f>+AA45-Z45</f>
        <v>0.44087500000000013</v>
      </c>
    </row>
    <row r="46" spans="1:28" ht="21" customHeight="1">
      <c r="A46" s="317" t="s">
        <v>2</v>
      </c>
      <c r="B46" s="318">
        <v>14.42</v>
      </c>
      <c r="C46" s="319">
        <v>15.148999999999999</v>
      </c>
      <c r="D46" s="319">
        <v>14.28</v>
      </c>
      <c r="E46" s="319">
        <v>14.071999999999999</v>
      </c>
      <c r="F46" s="319">
        <v>13.21</v>
      </c>
      <c r="G46" s="319">
        <v>12.912000000000001</v>
      </c>
      <c r="H46" s="319">
        <v>13.268000000000001</v>
      </c>
      <c r="I46" s="319">
        <v>13.484</v>
      </c>
      <c r="J46" s="319">
        <v>12.677</v>
      </c>
      <c r="K46" s="319">
        <v>12.688000000000001</v>
      </c>
      <c r="L46" s="319">
        <v>12.948</v>
      </c>
      <c r="M46" s="319">
        <v>14.173999999999999</v>
      </c>
      <c r="N46" s="318">
        <v>16.742999999999999</v>
      </c>
      <c r="O46" s="319">
        <v>16.998999999999999</v>
      </c>
      <c r="P46" s="319">
        <v>15.404</v>
      </c>
      <c r="Q46" s="319">
        <v>13.763</v>
      </c>
      <c r="R46" s="319">
        <v>12.843999999999999</v>
      </c>
      <c r="S46" s="319">
        <v>11.95</v>
      </c>
      <c r="T46" s="319">
        <v>12.856999999999999</v>
      </c>
      <c r="U46" s="319">
        <v>12.664</v>
      </c>
      <c r="V46" s="319">
        <v>11.842000000000001</v>
      </c>
      <c r="W46" s="319">
        <v>11.663</v>
      </c>
      <c r="X46" s="319">
        <v>11.897</v>
      </c>
      <c r="Y46" s="320">
        <v>13.180999999999999</v>
      </c>
      <c r="Z46" s="314">
        <v>13.514625000000001</v>
      </c>
      <c r="AA46" s="315">
        <v>13.525291666666666</v>
      </c>
      <c r="AB46" s="321">
        <f t="shared" ref="AB46:AB59" si="2">+AA46-Z46</f>
        <v>1.0666666666665492E-2</v>
      </c>
    </row>
    <row r="47" spans="1:28" ht="21" customHeight="1">
      <c r="A47" s="317" t="s">
        <v>3</v>
      </c>
      <c r="B47" s="318">
        <v>9.5429999999999993</v>
      </c>
      <c r="C47" s="319">
        <v>10.347</v>
      </c>
      <c r="D47" s="319">
        <v>8.8360000000000003</v>
      </c>
      <c r="E47" s="319">
        <v>7.5279999999999996</v>
      </c>
      <c r="F47" s="319">
        <v>6.4530000000000003</v>
      </c>
      <c r="G47" s="319">
        <v>5.9779999999999998</v>
      </c>
      <c r="H47" s="319">
        <v>6.1159999999999997</v>
      </c>
      <c r="I47" s="319">
        <v>6.2370000000000001</v>
      </c>
      <c r="J47" s="319">
        <v>5.891</v>
      </c>
      <c r="K47" s="319">
        <v>5.9729999999999999</v>
      </c>
      <c r="L47" s="319">
        <v>6.4489999999999998</v>
      </c>
      <c r="M47" s="319">
        <v>7.5270000000000001</v>
      </c>
      <c r="N47" s="318">
        <v>11.148</v>
      </c>
      <c r="O47" s="319">
        <v>11.189</v>
      </c>
      <c r="P47" s="319">
        <v>9.5289999999999999</v>
      </c>
      <c r="Q47" s="319">
        <v>7.6710000000000003</v>
      </c>
      <c r="R47" s="319">
        <v>6.6420000000000003</v>
      </c>
      <c r="S47" s="319">
        <v>6.0270000000000001</v>
      </c>
      <c r="T47" s="319">
        <v>6.3470000000000004</v>
      </c>
      <c r="U47" s="319">
        <v>6.07</v>
      </c>
      <c r="V47" s="319">
        <v>5.49</v>
      </c>
      <c r="W47" s="319">
        <v>5.5410000000000004</v>
      </c>
      <c r="X47" s="319">
        <v>6.0129999999999999</v>
      </c>
      <c r="Y47" s="320">
        <v>7.5039999999999996</v>
      </c>
      <c r="Z47" s="314">
        <v>7.2004166666666674</v>
      </c>
      <c r="AA47" s="315">
        <v>7.4318749999999998</v>
      </c>
      <c r="AB47" s="321">
        <f t="shared" si="2"/>
        <v>0.23145833333333243</v>
      </c>
    </row>
    <row r="48" spans="1:28" ht="21" customHeight="1">
      <c r="A48" s="317" t="s">
        <v>4</v>
      </c>
      <c r="B48" s="318">
        <v>7.2690000000000001</v>
      </c>
      <c r="C48" s="319">
        <v>7.7309999999999999</v>
      </c>
      <c r="D48" s="319">
        <v>6.9560000000000004</v>
      </c>
      <c r="E48" s="319">
        <v>6.2869999999999999</v>
      </c>
      <c r="F48" s="319">
        <v>5.8890000000000002</v>
      </c>
      <c r="G48" s="319">
        <v>5.64</v>
      </c>
      <c r="H48" s="319">
        <v>5.6950000000000003</v>
      </c>
      <c r="I48" s="319">
        <v>5.8250000000000002</v>
      </c>
      <c r="J48" s="319">
        <v>5.3250000000000002</v>
      </c>
      <c r="K48" s="319">
        <v>5.3390000000000004</v>
      </c>
      <c r="L48" s="319">
        <v>5.4630000000000001</v>
      </c>
      <c r="M48" s="319">
        <v>5.94</v>
      </c>
      <c r="N48" s="318">
        <v>7.24</v>
      </c>
      <c r="O48" s="319">
        <v>7.6879999999999997</v>
      </c>
      <c r="P48" s="319">
        <v>6.62</v>
      </c>
      <c r="Q48" s="319">
        <v>5.5369999999999999</v>
      </c>
      <c r="R48" s="319">
        <v>4.9560000000000004</v>
      </c>
      <c r="S48" s="319">
        <v>4.718</v>
      </c>
      <c r="T48" s="319">
        <v>5.1079999999999997</v>
      </c>
      <c r="U48" s="319">
        <v>5.1379999999999999</v>
      </c>
      <c r="V48" s="319">
        <v>4.6900000000000004</v>
      </c>
      <c r="W48" s="319">
        <v>4.5750000000000002</v>
      </c>
      <c r="X48" s="319">
        <v>4.819</v>
      </c>
      <c r="Y48" s="320">
        <v>5.5819999999999999</v>
      </c>
      <c r="Z48" s="314">
        <v>6.0774583333333334</v>
      </c>
      <c r="AA48" s="315">
        <v>5.5708333333333329</v>
      </c>
      <c r="AB48" s="321">
        <f t="shared" si="2"/>
        <v>-0.50662500000000055</v>
      </c>
    </row>
    <row r="49" spans="1:28" ht="21" customHeight="1">
      <c r="A49" s="317" t="s">
        <v>5</v>
      </c>
      <c r="B49" s="318">
        <v>3.6110000000000002</v>
      </c>
      <c r="C49" s="319">
        <v>3.6930000000000001</v>
      </c>
      <c r="D49" s="319">
        <v>3.4769999999999999</v>
      </c>
      <c r="E49" s="319">
        <v>3.371</v>
      </c>
      <c r="F49" s="319">
        <v>3.0870000000000002</v>
      </c>
      <c r="G49" s="319">
        <v>2.9279999999999999</v>
      </c>
      <c r="H49" s="319">
        <v>3.032</v>
      </c>
      <c r="I49" s="319">
        <v>3.097</v>
      </c>
      <c r="J49" s="319">
        <v>2.9209999999999998</v>
      </c>
      <c r="K49" s="319">
        <v>2.8769999999999998</v>
      </c>
      <c r="L49" s="319">
        <v>2.9390000000000001</v>
      </c>
      <c r="M49" s="319">
        <v>3.2269999999999999</v>
      </c>
      <c r="N49" s="318">
        <v>3.9969999999999999</v>
      </c>
      <c r="O49" s="319">
        <v>3.9390000000000001</v>
      </c>
      <c r="P49" s="319">
        <v>3.5030000000000001</v>
      </c>
      <c r="Q49" s="319">
        <v>3.0529999999999999</v>
      </c>
      <c r="R49" s="319">
        <v>2.7589999999999999</v>
      </c>
      <c r="S49" s="319">
        <v>2.5609999999999999</v>
      </c>
      <c r="T49" s="319">
        <v>2.8380000000000001</v>
      </c>
      <c r="U49" s="319">
        <v>2.7909999999999999</v>
      </c>
      <c r="V49" s="319">
        <v>2.6179999999999999</v>
      </c>
      <c r="W49" s="319">
        <v>2.7</v>
      </c>
      <c r="X49" s="319">
        <v>2.806</v>
      </c>
      <c r="Y49" s="320">
        <v>3.048</v>
      </c>
      <c r="Z49" s="314">
        <v>3.1779999999999999</v>
      </c>
      <c r="AA49" s="315">
        <v>3.0585416666666667</v>
      </c>
      <c r="AB49" s="321">
        <f t="shared" si="2"/>
        <v>-0.11945833333333322</v>
      </c>
    </row>
    <row r="50" spans="1:28" ht="21" customHeight="1">
      <c r="A50" s="317" t="s">
        <v>6</v>
      </c>
      <c r="B50" s="318">
        <v>11.593999999999999</v>
      </c>
      <c r="C50" s="319">
        <v>12.172000000000001</v>
      </c>
      <c r="D50" s="319">
        <v>11.579000000000001</v>
      </c>
      <c r="E50" s="319">
        <v>11.778</v>
      </c>
      <c r="F50" s="319">
        <v>11.032999999999999</v>
      </c>
      <c r="G50" s="319">
        <v>10.358000000000001</v>
      </c>
      <c r="H50" s="319">
        <v>10.208</v>
      </c>
      <c r="I50" s="319">
        <v>10.19</v>
      </c>
      <c r="J50" s="319">
        <v>9.5220000000000002</v>
      </c>
      <c r="K50" s="319">
        <v>9.5</v>
      </c>
      <c r="L50" s="319">
        <v>9.7799999999999994</v>
      </c>
      <c r="M50" s="319">
        <v>10.157</v>
      </c>
      <c r="N50" s="318">
        <v>11.675000000000001</v>
      </c>
      <c r="O50" s="319">
        <v>11.775</v>
      </c>
      <c r="P50" s="319">
        <v>10.914</v>
      </c>
      <c r="Q50" s="319">
        <v>10.242000000000001</v>
      </c>
      <c r="R50" s="319">
        <v>9.5790000000000006</v>
      </c>
      <c r="S50" s="319">
        <v>8.9339999999999993</v>
      </c>
      <c r="T50" s="319">
        <v>9.3960000000000008</v>
      </c>
      <c r="U50" s="319">
        <v>9.0210000000000008</v>
      </c>
      <c r="V50" s="319">
        <v>8.327</v>
      </c>
      <c r="W50" s="319">
        <v>8.4060000000000006</v>
      </c>
      <c r="X50" s="319">
        <v>8.6460000000000008</v>
      </c>
      <c r="Y50" s="320">
        <v>9.3699999999999992</v>
      </c>
      <c r="Z50" s="314">
        <v>10.626041666666666</v>
      </c>
      <c r="AA50" s="315">
        <v>9.7232083333333339</v>
      </c>
      <c r="AB50" s="321">
        <f t="shared" si="2"/>
        <v>-0.90283333333333182</v>
      </c>
    </row>
    <row r="51" spans="1:28" ht="21" customHeight="1">
      <c r="A51" s="317" t="s">
        <v>7</v>
      </c>
      <c r="B51" s="318">
        <v>5.4320000000000004</v>
      </c>
      <c r="C51" s="319">
        <v>5.726</v>
      </c>
      <c r="D51" s="319">
        <v>5.625</v>
      </c>
      <c r="E51" s="319">
        <v>5.62</v>
      </c>
      <c r="F51" s="319">
        <v>5.19</v>
      </c>
      <c r="G51" s="319">
        <v>4.9370000000000003</v>
      </c>
      <c r="H51" s="319">
        <v>4.9930000000000003</v>
      </c>
      <c r="I51" s="319">
        <v>4.9969999999999999</v>
      </c>
      <c r="J51" s="319">
        <v>4.5590000000000002</v>
      </c>
      <c r="K51" s="319">
        <v>4.556</v>
      </c>
      <c r="L51" s="319">
        <v>4.734</v>
      </c>
      <c r="M51" s="319">
        <v>4.9790000000000001</v>
      </c>
      <c r="N51" s="318">
        <v>6.1980000000000004</v>
      </c>
      <c r="O51" s="319">
        <v>6.2080000000000002</v>
      </c>
      <c r="P51" s="319">
        <v>5.7869999999999999</v>
      </c>
      <c r="Q51" s="319">
        <v>5.3040000000000003</v>
      </c>
      <c r="R51" s="319">
        <v>4.9429999999999996</v>
      </c>
      <c r="S51" s="319">
        <v>4.6349999999999998</v>
      </c>
      <c r="T51" s="319">
        <v>4.8979999999999997</v>
      </c>
      <c r="U51" s="319">
        <v>4.7869999999999999</v>
      </c>
      <c r="V51" s="319">
        <v>4.4550000000000001</v>
      </c>
      <c r="W51" s="319">
        <v>4.4009999999999998</v>
      </c>
      <c r="X51" s="319">
        <v>4.5019999999999998</v>
      </c>
      <c r="Y51" s="320">
        <v>4.8879999999999999</v>
      </c>
      <c r="Z51" s="314">
        <v>5.0920416666666668</v>
      </c>
      <c r="AA51" s="315">
        <v>5.0876250000000001</v>
      </c>
      <c r="AB51" s="321">
        <f t="shared" si="2"/>
        <v>-4.4166666666667354E-3</v>
      </c>
    </row>
    <row r="52" spans="1:28" ht="21" customHeight="1">
      <c r="A52" s="317" t="s">
        <v>8</v>
      </c>
      <c r="B52" s="318">
        <v>7.5119999999999996</v>
      </c>
      <c r="C52" s="319">
        <v>7.93</v>
      </c>
      <c r="D52" s="319">
        <v>7.3550000000000004</v>
      </c>
      <c r="E52" s="319">
        <v>7.0250000000000004</v>
      </c>
      <c r="F52" s="319">
        <v>6.2430000000000003</v>
      </c>
      <c r="G52" s="319">
        <v>5.8</v>
      </c>
      <c r="H52" s="319">
        <v>5.9569999999999999</v>
      </c>
      <c r="I52" s="319">
        <v>5.98</v>
      </c>
      <c r="J52" s="319">
        <v>5.4249999999999998</v>
      </c>
      <c r="K52" s="319">
        <v>5.3650000000000002</v>
      </c>
      <c r="L52" s="319">
        <v>5.657</v>
      </c>
      <c r="M52" s="319">
        <v>6.4420000000000002</v>
      </c>
      <c r="N52" s="318">
        <v>8.0220000000000002</v>
      </c>
      <c r="O52" s="319">
        <v>8.1760000000000002</v>
      </c>
      <c r="P52" s="319">
        <v>7.3140000000000001</v>
      </c>
      <c r="Q52" s="319">
        <v>6.1139999999999999</v>
      </c>
      <c r="R52" s="319">
        <v>5.3959999999999999</v>
      </c>
      <c r="S52" s="319">
        <v>4.9379999999999997</v>
      </c>
      <c r="T52" s="319">
        <v>5.3940000000000001</v>
      </c>
      <c r="U52" s="319">
        <v>5.1020000000000003</v>
      </c>
      <c r="V52" s="319">
        <v>4.5890000000000004</v>
      </c>
      <c r="W52" s="319">
        <v>4.4960000000000004</v>
      </c>
      <c r="X52" s="319">
        <v>4.8099999999999996</v>
      </c>
      <c r="Y52" s="320">
        <v>5.88</v>
      </c>
      <c r="Z52" s="314">
        <v>6.3731666666666671</v>
      </c>
      <c r="AA52" s="315">
        <v>5.8760000000000003</v>
      </c>
      <c r="AB52" s="321">
        <f t="shared" si="2"/>
        <v>-0.49716666666666676</v>
      </c>
    </row>
    <row r="53" spans="1:28" ht="21" customHeight="1">
      <c r="A53" s="317" t="s">
        <v>9</v>
      </c>
      <c r="B53" s="318">
        <v>7.5369999999999999</v>
      </c>
      <c r="C53" s="319">
        <v>8.2479999999999993</v>
      </c>
      <c r="D53" s="319">
        <v>7.423</v>
      </c>
      <c r="E53" s="319">
        <v>6.55</v>
      </c>
      <c r="F53" s="319">
        <v>5.7889999999999997</v>
      </c>
      <c r="G53" s="319">
        <v>5.2850000000000001</v>
      </c>
      <c r="H53" s="319">
        <v>5.33</v>
      </c>
      <c r="I53" s="319">
        <v>5.4089999999999998</v>
      </c>
      <c r="J53" s="319">
        <v>4.8529999999999998</v>
      </c>
      <c r="K53" s="319">
        <v>4.8230000000000004</v>
      </c>
      <c r="L53" s="319">
        <v>5.0970000000000004</v>
      </c>
      <c r="M53" s="319">
        <v>5.8390000000000004</v>
      </c>
      <c r="N53" s="318">
        <v>8.4920000000000009</v>
      </c>
      <c r="O53" s="319">
        <v>8.4879999999999995</v>
      </c>
      <c r="P53" s="319">
        <v>7.6609999999999996</v>
      </c>
      <c r="Q53" s="319">
        <v>6.0419999999999998</v>
      </c>
      <c r="R53" s="319">
        <v>5.13</v>
      </c>
      <c r="S53" s="319">
        <v>4.6059999999999999</v>
      </c>
      <c r="T53" s="319">
        <v>5.0960000000000001</v>
      </c>
      <c r="U53" s="319">
        <v>4.9649999999999999</v>
      </c>
      <c r="V53" s="319">
        <v>4.444</v>
      </c>
      <c r="W53" s="319">
        <v>4.4009999999999998</v>
      </c>
      <c r="X53" s="319">
        <v>4.7450000000000001</v>
      </c>
      <c r="Y53" s="320">
        <v>5.9539999999999997</v>
      </c>
      <c r="Z53" s="314">
        <v>6.0015833333333326</v>
      </c>
      <c r="AA53" s="315">
        <v>5.830541666666667</v>
      </c>
      <c r="AB53" s="321">
        <f t="shared" si="2"/>
        <v>-0.17104166666666565</v>
      </c>
    </row>
    <row r="54" spans="1:28" ht="21" customHeight="1">
      <c r="A54" s="317" t="s">
        <v>10</v>
      </c>
      <c r="B54" s="318">
        <v>8.9420000000000002</v>
      </c>
      <c r="C54" s="319">
        <v>8.8439999999999994</v>
      </c>
      <c r="D54" s="319">
        <v>7.8730000000000002</v>
      </c>
      <c r="E54" s="319">
        <v>6.6050000000000004</v>
      </c>
      <c r="F54" s="319">
        <v>5.48</v>
      </c>
      <c r="G54" s="319">
        <v>5.173</v>
      </c>
      <c r="H54" s="319">
        <v>5.617</v>
      </c>
      <c r="I54" s="319">
        <v>5.4630000000000001</v>
      </c>
      <c r="J54" s="319">
        <v>4.8570000000000002</v>
      </c>
      <c r="K54" s="319">
        <v>4.8600000000000003</v>
      </c>
      <c r="L54" s="319">
        <v>5.3479999999999999</v>
      </c>
      <c r="M54" s="319">
        <v>7.125</v>
      </c>
      <c r="N54" s="318">
        <v>9.1769999999999996</v>
      </c>
      <c r="O54" s="319">
        <v>9.2289999999999992</v>
      </c>
      <c r="P54" s="319">
        <v>8.0079999999999991</v>
      </c>
      <c r="Q54" s="319">
        <v>6.016</v>
      </c>
      <c r="R54" s="319">
        <v>5.0410000000000004</v>
      </c>
      <c r="S54" s="319">
        <v>4.6349999999999998</v>
      </c>
      <c r="T54" s="319">
        <v>5.1539999999999999</v>
      </c>
      <c r="U54" s="319">
        <v>5.0830000000000002</v>
      </c>
      <c r="V54" s="319">
        <v>4.6150000000000002</v>
      </c>
      <c r="W54" s="319">
        <v>4.6630000000000003</v>
      </c>
      <c r="X54" s="319">
        <v>5.0519999999999996</v>
      </c>
      <c r="Y54" s="320">
        <v>7.0570000000000004</v>
      </c>
      <c r="Z54" s="314">
        <v>6.3321666666666667</v>
      </c>
      <c r="AA54" s="315">
        <v>6.1470000000000002</v>
      </c>
      <c r="AB54" s="321">
        <f t="shared" si="2"/>
        <v>-0.18516666666666648</v>
      </c>
    </row>
    <row r="55" spans="1:28" ht="21" customHeight="1">
      <c r="A55" s="317" t="s">
        <v>11</v>
      </c>
      <c r="B55" s="318">
        <v>16.849</v>
      </c>
      <c r="C55" s="319">
        <v>17.07</v>
      </c>
      <c r="D55" s="319">
        <v>14.925000000000001</v>
      </c>
      <c r="E55" s="319">
        <v>14.14</v>
      </c>
      <c r="F55" s="319">
        <v>12.654</v>
      </c>
      <c r="G55" s="319">
        <v>12.096</v>
      </c>
      <c r="H55" s="319">
        <v>12.425000000000001</v>
      </c>
      <c r="I55" s="319">
        <v>12.670999999999999</v>
      </c>
      <c r="J55" s="319">
        <v>11.878</v>
      </c>
      <c r="K55" s="319">
        <v>12.01</v>
      </c>
      <c r="L55" s="319">
        <v>12.776999999999999</v>
      </c>
      <c r="M55" s="319">
        <v>14.521000000000001</v>
      </c>
      <c r="N55" s="318">
        <v>18.437999999999999</v>
      </c>
      <c r="O55" s="319">
        <v>18.616</v>
      </c>
      <c r="P55" s="319">
        <v>16.63</v>
      </c>
      <c r="Q55" s="319">
        <v>13.975</v>
      </c>
      <c r="R55" s="319">
        <v>12.454000000000001</v>
      </c>
      <c r="S55" s="319">
        <v>11.416</v>
      </c>
      <c r="T55" s="319">
        <v>12.558999999999999</v>
      </c>
      <c r="U55" s="319">
        <v>12.211</v>
      </c>
      <c r="V55" s="319">
        <v>11.217000000000001</v>
      </c>
      <c r="W55" s="319">
        <v>11.243</v>
      </c>
      <c r="X55" s="319">
        <v>12.066000000000001</v>
      </c>
      <c r="Y55" s="320">
        <v>14.305999999999999</v>
      </c>
      <c r="Z55" s="314">
        <v>13.607708333333333</v>
      </c>
      <c r="AA55" s="315">
        <v>13.769875000000001</v>
      </c>
      <c r="AB55" s="321">
        <f t="shared" si="2"/>
        <v>0.16216666666666768</v>
      </c>
    </row>
    <row r="56" spans="1:28" ht="21" customHeight="1">
      <c r="A56" s="317" t="s">
        <v>12</v>
      </c>
      <c r="B56" s="318">
        <v>10.614000000000001</v>
      </c>
      <c r="C56" s="319">
        <v>10.944000000000001</v>
      </c>
      <c r="D56" s="319">
        <v>9.7729999999999997</v>
      </c>
      <c r="E56" s="319">
        <v>8.8190000000000008</v>
      </c>
      <c r="F56" s="319">
        <v>7.7560000000000002</v>
      </c>
      <c r="G56" s="319">
        <v>7.1470000000000002</v>
      </c>
      <c r="H56" s="319">
        <v>7.2690000000000001</v>
      </c>
      <c r="I56" s="319">
        <v>7.2779999999999996</v>
      </c>
      <c r="J56" s="319">
        <v>6.8049999999999997</v>
      </c>
      <c r="K56" s="319">
        <v>6.77</v>
      </c>
      <c r="L56" s="319">
        <v>7.1970000000000001</v>
      </c>
      <c r="M56" s="319">
        <v>8.3450000000000006</v>
      </c>
      <c r="N56" s="318">
        <v>11.7</v>
      </c>
      <c r="O56" s="319">
        <v>11.742000000000001</v>
      </c>
      <c r="P56" s="319">
        <v>10.377000000000001</v>
      </c>
      <c r="Q56" s="319">
        <v>8.44</v>
      </c>
      <c r="R56" s="319">
        <v>7.2519999999999998</v>
      </c>
      <c r="S56" s="319">
        <v>6.548</v>
      </c>
      <c r="T56" s="319">
        <v>6.9240000000000004</v>
      </c>
      <c r="U56" s="319">
        <v>6.6740000000000004</v>
      </c>
      <c r="V56" s="319">
        <v>6.125</v>
      </c>
      <c r="W56" s="319">
        <v>6.09</v>
      </c>
      <c r="X56" s="319">
        <v>6.3710000000000004</v>
      </c>
      <c r="Y56" s="320">
        <v>8.1080000000000005</v>
      </c>
      <c r="Z56" s="314">
        <v>8.2000833333333336</v>
      </c>
      <c r="AA56" s="315">
        <v>8.0391250000000003</v>
      </c>
      <c r="AB56" s="321">
        <f t="shared" si="2"/>
        <v>-0.16095833333333331</v>
      </c>
    </row>
    <row r="57" spans="1:28" ht="21" customHeight="1">
      <c r="A57" s="317" t="s">
        <v>13</v>
      </c>
      <c r="B57" s="318">
        <v>8.8919999999999995</v>
      </c>
      <c r="C57" s="319">
        <v>9.35</v>
      </c>
      <c r="D57" s="319">
        <v>8.7929999999999993</v>
      </c>
      <c r="E57" s="319">
        <v>8.2910000000000004</v>
      </c>
      <c r="F57" s="319">
        <v>7.1420000000000003</v>
      </c>
      <c r="G57" s="319">
        <v>6.49</v>
      </c>
      <c r="H57" s="319">
        <v>6.4089999999999998</v>
      </c>
      <c r="I57" s="319">
        <v>6.37</v>
      </c>
      <c r="J57" s="319">
        <v>5.8220000000000001</v>
      </c>
      <c r="K57" s="319">
        <v>5.73</v>
      </c>
      <c r="L57" s="319">
        <v>5.8789999999999996</v>
      </c>
      <c r="M57" s="319">
        <v>6.657</v>
      </c>
      <c r="N57" s="318">
        <v>9.2100000000000009</v>
      </c>
      <c r="O57" s="319">
        <v>9.4600000000000009</v>
      </c>
      <c r="P57" s="319">
        <v>8.4629999999999992</v>
      </c>
      <c r="Q57" s="319">
        <v>7.2839999999999998</v>
      </c>
      <c r="R57" s="319">
        <v>6.3659999999999997</v>
      </c>
      <c r="S57" s="319">
        <v>5.8970000000000002</v>
      </c>
      <c r="T57" s="319">
        <v>6.4359999999999999</v>
      </c>
      <c r="U57" s="319">
        <v>6.2039999999999997</v>
      </c>
      <c r="V57" s="319">
        <v>5.6479999999999997</v>
      </c>
      <c r="W57" s="319">
        <v>5.6180000000000003</v>
      </c>
      <c r="X57" s="319">
        <v>5.86</v>
      </c>
      <c r="Y57" s="320">
        <v>7.0369999999999999</v>
      </c>
      <c r="Z57" s="314">
        <v>7.1537499999999996</v>
      </c>
      <c r="AA57" s="315">
        <v>6.9410833333333333</v>
      </c>
      <c r="AB57" s="321">
        <f t="shared" si="2"/>
        <v>-0.21266666666666634</v>
      </c>
    </row>
    <row r="58" spans="1:28" ht="21" customHeight="1" thickBot="1">
      <c r="A58" s="322" t="s">
        <v>14</v>
      </c>
      <c r="B58" s="323">
        <v>17.465</v>
      </c>
      <c r="C58" s="324">
        <v>17.923999999999999</v>
      </c>
      <c r="D58" s="324">
        <v>16.736000000000001</v>
      </c>
      <c r="E58" s="324">
        <v>14.173</v>
      </c>
      <c r="F58" s="324">
        <v>14.853999999999999</v>
      </c>
      <c r="G58" s="324">
        <v>14.339</v>
      </c>
      <c r="H58" s="324">
        <v>14.71</v>
      </c>
      <c r="I58" s="324">
        <v>14.696999999999999</v>
      </c>
      <c r="J58" s="324">
        <v>13.882999999999999</v>
      </c>
      <c r="K58" s="324">
        <v>13.725</v>
      </c>
      <c r="L58" s="324">
        <v>14.276999999999999</v>
      </c>
      <c r="M58" s="324">
        <v>15.515000000000001</v>
      </c>
      <c r="N58" s="323">
        <v>18.57</v>
      </c>
      <c r="O58" s="324">
        <v>18.826000000000001</v>
      </c>
      <c r="P58" s="324">
        <v>17.196000000000002</v>
      </c>
      <c r="Q58" s="324">
        <v>15.619</v>
      </c>
      <c r="R58" s="324">
        <v>14.467000000000001</v>
      </c>
      <c r="S58" s="319">
        <v>13.419</v>
      </c>
      <c r="T58" s="324">
        <v>14.272</v>
      </c>
      <c r="U58" s="324">
        <v>13.984</v>
      </c>
      <c r="V58" s="324">
        <v>12.952</v>
      </c>
      <c r="W58" s="324">
        <v>12.667</v>
      </c>
      <c r="X58" s="324">
        <v>12.879</v>
      </c>
      <c r="Y58" s="325">
        <v>14.670999999999999</v>
      </c>
      <c r="Z58" s="326">
        <v>15.11825</v>
      </c>
      <c r="AA58" s="315">
        <v>14.995333333333335</v>
      </c>
      <c r="AB58" s="321">
        <f t="shared" si="2"/>
        <v>-0.12291666666666501</v>
      </c>
    </row>
    <row r="59" spans="1:28" ht="21" customHeight="1" thickBot="1">
      <c r="A59" s="322" t="s">
        <v>15</v>
      </c>
      <c r="B59" s="327">
        <v>138.10400000000001</v>
      </c>
      <c r="C59" s="328">
        <v>143.76</v>
      </c>
      <c r="D59" s="328">
        <v>132.398</v>
      </c>
      <c r="E59" s="328">
        <v>124.044</v>
      </c>
      <c r="F59" s="328">
        <v>114.58499999999999</v>
      </c>
      <c r="G59" s="328">
        <v>108.911</v>
      </c>
      <c r="H59" s="328">
        <v>111.31699999999999</v>
      </c>
      <c r="I59" s="328">
        <v>111.967</v>
      </c>
      <c r="J59" s="328">
        <v>104.244</v>
      </c>
      <c r="K59" s="328">
        <v>103.83799999999999</v>
      </c>
      <c r="L59" s="328">
        <v>108.20399999999999</v>
      </c>
      <c r="M59" s="328">
        <v>120.03</v>
      </c>
      <c r="N59" s="327">
        <v>150.52799999999999</v>
      </c>
      <c r="O59" s="328">
        <v>152.50700000000001</v>
      </c>
      <c r="P59" s="328">
        <v>137.291</v>
      </c>
      <c r="Q59" s="329">
        <v>119.059</v>
      </c>
      <c r="R59" s="329">
        <v>107.98</v>
      </c>
      <c r="S59" s="329">
        <v>99.994</v>
      </c>
      <c r="T59" s="328">
        <v>107.762</v>
      </c>
      <c r="U59" s="328">
        <v>105.15</v>
      </c>
      <c r="V59" s="328">
        <v>96.765000000000001</v>
      </c>
      <c r="W59" s="328">
        <v>96.082999999999998</v>
      </c>
      <c r="X59" s="328">
        <v>99.891000000000005</v>
      </c>
      <c r="Y59" s="330">
        <v>115.747</v>
      </c>
      <c r="Z59" s="326">
        <v>117.94629166666667</v>
      </c>
      <c r="AA59" s="331">
        <v>115.90820833333333</v>
      </c>
      <c r="AB59" s="332">
        <f t="shared" si="2"/>
        <v>-2.0380833333333328</v>
      </c>
    </row>
    <row r="60" spans="1:28" ht="21" customHeight="1">
      <c r="A60" s="333" t="s">
        <v>290</v>
      </c>
      <c r="B60" s="334"/>
      <c r="C60" s="334"/>
      <c r="D60" s="334"/>
      <c r="E60" s="334"/>
      <c r="F60" s="334"/>
      <c r="G60" s="334"/>
      <c r="H60" s="334"/>
      <c r="I60" s="334"/>
      <c r="J60" s="334"/>
      <c r="K60" s="334"/>
      <c r="L60" s="334"/>
      <c r="M60" s="334"/>
      <c r="N60" s="334"/>
      <c r="O60" s="334"/>
      <c r="P60" s="334"/>
      <c r="Q60" s="334"/>
      <c r="R60" s="334"/>
      <c r="S60" s="334"/>
      <c r="T60" s="334"/>
      <c r="U60" s="334"/>
      <c r="V60" s="334"/>
      <c r="W60" s="334"/>
      <c r="X60" s="334"/>
      <c r="Y60" s="334"/>
      <c r="Z60" s="334"/>
      <c r="AA60" s="334"/>
      <c r="AB60" s="334"/>
    </row>
    <row r="61" spans="1:28" ht="21" customHeight="1">
      <c r="A61" s="334"/>
      <c r="B61" s="334"/>
      <c r="C61" s="334"/>
      <c r="D61" s="334"/>
      <c r="E61" s="334"/>
      <c r="F61" s="334"/>
      <c r="G61" s="334"/>
      <c r="H61" s="334"/>
      <c r="I61" s="334"/>
      <c r="J61" s="334"/>
      <c r="K61" s="334"/>
      <c r="L61" s="334"/>
      <c r="M61" s="334"/>
      <c r="N61" s="334"/>
      <c r="O61" s="334"/>
      <c r="P61" s="334"/>
      <c r="Q61" s="334"/>
      <c r="R61" s="334"/>
      <c r="S61" s="335"/>
      <c r="T61" s="335"/>
      <c r="U61" s="335"/>
      <c r="V61" s="335"/>
      <c r="W61" s="335"/>
      <c r="X61" s="335"/>
      <c r="Y61" s="335"/>
      <c r="Z61" s="334"/>
      <c r="AA61" s="334"/>
      <c r="AB61" s="334"/>
    </row>
    <row r="62" spans="1:28" ht="39" customHeight="1" thickBot="1">
      <c r="A62" s="579" t="s">
        <v>122</v>
      </c>
      <c r="B62" s="579"/>
      <c r="C62" s="579"/>
      <c r="D62" s="579"/>
      <c r="E62" s="579"/>
      <c r="F62" s="579"/>
      <c r="G62" s="579"/>
      <c r="H62" s="579"/>
      <c r="I62" s="579"/>
      <c r="J62" s="579"/>
      <c r="K62" s="579"/>
      <c r="L62" s="579"/>
      <c r="M62" s="579"/>
      <c r="N62" s="579"/>
      <c r="O62" s="579"/>
      <c r="P62" s="579"/>
      <c r="Q62" s="579"/>
      <c r="R62" s="579"/>
      <c r="S62" s="579"/>
      <c r="T62" s="579"/>
      <c r="U62" s="579"/>
      <c r="V62" s="579"/>
      <c r="W62" s="579"/>
      <c r="X62" s="579"/>
      <c r="Y62" s="579"/>
      <c r="Z62" s="579"/>
      <c r="AA62" s="579"/>
      <c r="AB62" s="579"/>
    </row>
    <row r="63" spans="1:28" ht="21" customHeight="1" thickBot="1">
      <c r="A63" s="580" t="s">
        <v>206</v>
      </c>
      <c r="B63" s="585">
        <v>2013</v>
      </c>
      <c r="C63" s="586"/>
      <c r="D63" s="586"/>
      <c r="E63" s="586"/>
      <c r="F63" s="586"/>
      <c r="G63" s="586"/>
      <c r="H63" s="586"/>
      <c r="I63" s="586"/>
      <c r="J63" s="586"/>
      <c r="K63" s="586"/>
      <c r="L63" s="586"/>
      <c r="M63" s="587"/>
      <c r="N63" s="585">
        <v>2014</v>
      </c>
      <c r="O63" s="586"/>
      <c r="P63" s="586"/>
      <c r="Q63" s="586"/>
      <c r="R63" s="586"/>
      <c r="S63" s="586"/>
      <c r="T63" s="586"/>
      <c r="U63" s="586"/>
      <c r="V63" s="586"/>
      <c r="W63" s="586"/>
      <c r="X63" s="586"/>
      <c r="Y63" s="587"/>
      <c r="Z63" s="582" t="s">
        <v>291</v>
      </c>
      <c r="AA63" s="583"/>
      <c r="AB63" s="584"/>
    </row>
    <row r="64" spans="1:28" ht="21" customHeight="1" thickBot="1">
      <c r="A64" s="581"/>
      <c r="B64" s="303">
        <v>1</v>
      </c>
      <c r="C64" s="304">
        <v>2</v>
      </c>
      <c r="D64" s="304">
        <v>3</v>
      </c>
      <c r="E64" s="304">
        <v>4</v>
      </c>
      <c r="F64" s="304">
        <v>5</v>
      </c>
      <c r="G64" s="304">
        <v>6</v>
      </c>
      <c r="H64" s="304">
        <v>7</v>
      </c>
      <c r="I64" s="304">
        <v>8</v>
      </c>
      <c r="J64" s="304">
        <v>9</v>
      </c>
      <c r="K64" s="304">
        <v>10</v>
      </c>
      <c r="L64" s="304">
        <v>11</v>
      </c>
      <c r="M64" s="304">
        <v>12</v>
      </c>
      <c r="N64" s="303">
        <v>1</v>
      </c>
      <c r="O64" s="304">
        <v>2</v>
      </c>
      <c r="P64" s="304">
        <v>3</v>
      </c>
      <c r="Q64" s="304">
        <v>4</v>
      </c>
      <c r="R64" s="304">
        <v>5</v>
      </c>
      <c r="S64" s="304">
        <v>6</v>
      </c>
      <c r="T64" s="304">
        <v>7</v>
      </c>
      <c r="U64" s="304">
        <v>8</v>
      </c>
      <c r="V64" s="304">
        <v>9</v>
      </c>
      <c r="W64" s="304">
        <v>10</v>
      </c>
      <c r="X64" s="304">
        <v>11</v>
      </c>
      <c r="Y64" s="305">
        <v>12</v>
      </c>
      <c r="Z64" s="338">
        <v>2013</v>
      </c>
      <c r="AA64" s="339">
        <v>2014</v>
      </c>
      <c r="AB64" s="340" t="s">
        <v>120</v>
      </c>
    </row>
    <row r="65" spans="1:28" ht="21" customHeight="1">
      <c r="A65" s="309" t="s">
        <v>1</v>
      </c>
      <c r="B65" s="310">
        <v>18.859000000000002</v>
      </c>
      <c r="C65" s="311">
        <v>19.245999999999999</v>
      </c>
      <c r="D65" s="311">
        <v>19.501999999999999</v>
      </c>
      <c r="E65" s="311">
        <v>19.603999999999999</v>
      </c>
      <c r="F65" s="311">
        <v>19.734000000000002</v>
      </c>
      <c r="G65" s="311">
        <v>20.196000000000002</v>
      </c>
      <c r="H65" s="311">
        <v>21.652999999999999</v>
      </c>
      <c r="I65" s="311">
        <v>21.952999999999999</v>
      </c>
      <c r="J65" s="311">
        <v>22.085000000000001</v>
      </c>
      <c r="K65" s="311">
        <v>22.228999999999999</v>
      </c>
      <c r="L65" s="311">
        <v>22.109000000000002</v>
      </c>
      <c r="M65" s="311">
        <v>22.238</v>
      </c>
      <c r="N65" s="312">
        <v>23.042999999999999</v>
      </c>
      <c r="O65" s="311">
        <v>22.966000000000001</v>
      </c>
      <c r="P65" s="311">
        <v>22.808</v>
      </c>
      <c r="Q65" s="311">
        <v>22.725000000000001</v>
      </c>
      <c r="R65" s="311">
        <v>22.663</v>
      </c>
      <c r="S65" s="311">
        <v>22.780999999999999</v>
      </c>
      <c r="T65" s="311">
        <v>23.751000000000001</v>
      </c>
      <c r="U65" s="311">
        <v>23.739000000000001</v>
      </c>
      <c r="V65" s="311">
        <v>23.027999999999999</v>
      </c>
      <c r="W65" s="311">
        <v>22.696999999999999</v>
      </c>
      <c r="X65" s="311">
        <v>22.321999999999999</v>
      </c>
      <c r="Y65" s="313">
        <v>22.202000000000002</v>
      </c>
      <c r="Z65" s="314">
        <v>20.617625</v>
      </c>
      <c r="AA65" s="315">
        <v>22.895250000000001</v>
      </c>
      <c r="AB65" s="341">
        <f>+AA65-Z65</f>
        <v>2.2776250000000005</v>
      </c>
    </row>
    <row r="66" spans="1:28" ht="21" customHeight="1">
      <c r="A66" s="317" t="s">
        <v>2</v>
      </c>
      <c r="B66" s="318">
        <v>28.192</v>
      </c>
      <c r="C66" s="319">
        <v>28.398</v>
      </c>
      <c r="D66" s="319">
        <v>28.350999999999999</v>
      </c>
      <c r="E66" s="319">
        <v>28.058</v>
      </c>
      <c r="F66" s="319">
        <v>27.841999999999999</v>
      </c>
      <c r="G66" s="319">
        <v>27.971</v>
      </c>
      <c r="H66" s="319">
        <v>29.571999999999999</v>
      </c>
      <c r="I66" s="319">
        <v>29.79</v>
      </c>
      <c r="J66" s="319">
        <v>30.14</v>
      </c>
      <c r="K66" s="319">
        <v>30.079000000000001</v>
      </c>
      <c r="L66" s="319">
        <v>30.038</v>
      </c>
      <c r="M66" s="319">
        <v>30.795999999999999</v>
      </c>
      <c r="N66" s="318">
        <v>31.731999999999999</v>
      </c>
      <c r="O66" s="319">
        <v>31.734000000000002</v>
      </c>
      <c r="P66" s="319">
        <v>31.128</v>
      </c>
      <c r="Q66" s="319">
        <v>30.215</v>
      </c>
      <c r="R66" s="319">
        <v>29.689</v>
      </c>
      <c r="S66" s="319">
        <v>29.504999999999999</v>
      </c>
      <c r="T66" s="319">
        <v>30.702000000000002</v>
      </c>
      <c r="U66" s="319">
        <v>30.648</v>
      </c>
      <c r="V66" s="319">
        <v>30.126999999999999</v>
      </c>
      <c r="W66" s="319">
        <v>29.344000000000001</v>
      </c>
      <c r="X66" s="319">
        <v>28.855</v>
      </c>
      <c r="Y66" s="320">
        <v>29.18</v>
      </c>
      <c r="Z66" s="314">
        <v>28.95795833333333</v>
      </c>
      <c r="AA66" s="315">
        <v>30.305583333333331</v>
      </c>
      <c r="AB66" s="342">
        <f t="shared" ref="AB66:AB79" si="3">+AA66-Z66</f>
        <v>1.3476250000000007</v>
      </c>
    </row>
    <row r="67" spans="1:28" ht="21" customHeight="1">
      <c r="A67" s="317" t="s">
        <v>3</v>
      </c>
      <c r="B67" s="318">
        <v>14.772</v>
      </c>
      <c r="C67" s="319">
        <v>14.887</v>
      </c>
      <c r="D67" s="319">
        <v>14.722</v>
      </c>
      <c r="E67" s="319">
        <v>14.336</v>
      </c>
      <c r="F67" s="319">
        <v>14.007</v>
      </c>
      <c r="G67" s="319">
        <v>13.846</v>
      </c>
      <c r="H67" s="319">
        <v>14.518000000000001</v>
      </c>
      <c r="I67" s="319">
        <v>14.428000000000001</v>
      </c>
      <c r="J67" s="319">
        <v>14.505000000000001</v>
      </c>
      <c r="K67" s="319">
        <v>14.666</v>
      </c>
      <c r="L67" s="319">
        <v>15.064</v>
      </c>
      <c r="M67" s="319">
        <v>15.439</v>
      </c>
      <c r="N67" s="318">
        <v>16.239000000000001</v>
      </c>
      <c r="O67" s="319">
        <v>16.079000000000001</v>
      </c>
      <c r="P67" s="319">
        <v>15.582000000000001</v>
      </c>
      <c r="Q67" s="319">
        <v>14.97</v>
      </c>
      <c r="R67" s="319">
        <v>14.391999999999999</v>
      </c>
      <c r="S67" s="319">
        <v>14.026</v>
      </c>
      <c r="T67" s="319">
        <v>14.289</v>
      </c>
      <c r="U67" s="319">
        <v>14.048999999999999</v>
      </c>
      <c r="V67" s="319">
        <v>13.596</v>
      </c>
      <c r="W67" s="319">
        <v>13.452</v>
      </c>
      <c r="X67" s="319">
        <v>13.429</v>
      </c>
      <c r="Y67" s="320">
        <v>13.721</v>
      </c>
      <c r="Z67" s="314">
        <v>14.544458333333335</v>
      </c>
      <c r="AA67" s="315">
        <v>14.556916666666666</v>
      </c>
      <c r="AB67" s="342">
        <f t="shared" si="3"/>
        <v>1.245833333333124E-2</v>
      </c>
    </row>
    <row r="68" spans="1:28" ht="21" customHeight="1">
      <c r="A68" s="317" t="s">
        <v>4</v>
      </c>
      <c r="B68" s="318">
        <v>12.597</v>
      </c>
      <c r="C68" s="319">
        <v>12.695</v>
      </c>
      <c r="D68" s="319">
        <v>12.702999999999999</v>
      </c>
      <c r="E68" s="319">
        <v>12.4</v>
      </c>
      <c r="F68" s="319">
        <v>12.363</v>
      </c>
      <c r="G68" s="319">
        <v>12.285</v>
      </c>
      <c r="H68" s="319">
        <v>12.768000000000001</v>
      </c>
      <c r="I68" s="319">
        <v>12.991</v>
      </c>
      <c r="J68" s="319">
        <v>12.994999999999999</v>
      </c>
      <c r="K68" s="319">
        <v>12.835000000000001</v>
      </c>
      <c r="L68" s="319">
        <v>12.813000000000001</v>
      </c>
      <c r="M68" s="319">
        <v>13.057</v>
      </c>
      <c r="N68" s="318">
        <v>13.481</v>
      </c>
      <c r="O68" s="319">
        <v>13.194000000000001</v>
      </c>
      <c r="P68" s="319">
        <v>12.775</v>
      </c>
      <c r="Q68" s="319">
        <v>12.147</v>
      </c>
      <c r="R68" s="319">
        <v>11.823</v>
      </c>
      <c r="S68" s="319">
        <v>11.709</v>
      </c>
      <c r="T68" s="319">
        <v>12.319000000000001</v>
      </c>
      <c r="U68" s="319">
        <v>12.33</v>
      </c>
      <c r="V68" s="319">
        <v>11.869</v>
      </c>
      <c r="W68" s="319">
        <v>11.544</v>
      </c>
      <c r="X68" s="319">
        <v>11.406000000000001</v>
      </c>
      <c r="Y68" s="320">
        <v>11.619</v>
      </c>
      <c r="Z68" s="314">
        <v>12.665416666666665</v>
      </c>
      <c r="AA68" s="315">
        <v>12.244583333333335</v>
      </c>
      <c r="AB68" s="342">
        <f t="shared" si="3"/>
        <v>-0.42083333333333073</v>
      </c>
    </row>
    <row r="69" spans="1:28" ht="21" customHeight="1">
      <c r="A69" s="317" t="s">
        <v>5</v>
      </c>
      <c r="B69" s="318">
        <v>8.9309999999999992</v>
      </c>
      <c r="C69" s="319">
        <v>8.9359999999999999</v>
      </c>
      <c r="D69" s="319">
        <v>8.8309999999999995</v>
      </c>
      <c r="E69" s="319">
        <v>8.6340000000000003</v>
      </c>
      <c r="F69" s="319">
        <v>8.484</v>
      </c>
      <c r="G69" s="319">
        <v>8.5180000000000007</v>
      </c>
      <c r="H69" s="319">
        <v>8.7240000000000002</v>
      </c>
      <c r="I69" s="319">
        <v>8.83</v>
      </c>
      <c r="J69" s="319">
        <v>8.8309999999999995</v>
      </c>
      <c r="K69" s="319">
        <v>8.8539999999999992</v>
      </c>
      <c r="L69" s="319">
        <v>8.8989999999999991</v>
      </c>
      <c r="M69" s="319">
        <v>9.0530000000000008</v>
      </c>
      <c r="N69" s="318">
        <v>9.2899999999999991</v>
      </c>
      <c r="O69" s="319">
        <v>9.1300000000000008</v>
      </c>
      <c r="P69" s="319">
        <v>8.8109999999999999</v>
      </c>
      <c r="Q69" s="319">
        <v>8.3829999999999991</v>
      </c>
      <c r="R69" s="319">
        <v>8.1530000000000005</v>
      </c>
      <c r="S69" s="319">
        <v>8.0570000000000004</v>
      </c>
      <c r="T69" s="319">
        <v>8.42</v>
      </c>
      <c r="U69" s="319">
        <v>8.3480000000000008</v>
      </c>
      <c r="V69" s="319">
        <v>8.3030000000000008</v>
      </c>
      <c r="W69" s="319">
        <v>8.1780000000000008</v>
      </c>
      <c r="X69" s="319">
        <v>8.14</v>
      </c>
      <c r="Y69" s="320">
        <v>8.2650000000000006</v>
      </c>
      <c r="Z69" s="314">
        <v>8.773833333333334</v>
      </c>
      <c r="AA69" s="315">
        <v>8.4893333333333345</v>
      </c>
      <c r="AB69" s="342">
        <f t="shared" si="3"/>
        <v>-0.28449999999999953</v>
      </c>
    </row>
    <row r="70" spans="1:28" ht="21" customHeight="1">
      <c r="A70" s="317" t="s">
        <v>6</v>
      </c>
      <c r="B70" s="318">
        <v>31.64</v>
      </c>
      <c r="C70" s="319">
        <v>31.846</v>
      </c>
      <c r="D70" s="319">
        <v>31.84</v>
      </c>
      <c r="E70" s="319">
        <v>31.66</v>
      </c>
      <c r="F70" s="319">
        <v>31.355</v>
      </c>
      <c r="G70" s="319">
        <v>31.260999999999999</v>
      </c>
      <c r="H70" s="319">
        <v>31.928999999999998</v>
      </c>
      <c r="I70" s="319">
        <v>32.052</v>
      </c>
      <c r="J70" s="319">
        <v>32.265000000000001</v>
      </c>
      <c r="K70" s="319">
        <v>32.301000000000002</v>
      </c>
      <c r="L70" s="319">
        <v>32.215000000000003</v>
      </c>
      <c r="M70" s="319">
        <v>32.497</v>
      </c>
      <c r="N70" s="318">
        <v>33.380000000000003</v>
      </c>
      <c r="O70" s="319">
        <v>33.136000000000003</v>
      </c>
      <c r="P70" s="319">
        <v>32.731000000000002</v>
      </c>
      <c r="Q70" s="319">
        <v>31.946000000000002</v>
      </c>
      <c r="R70" s="319">
        <v>31.367999999999999</v>
      </c>
      <c r="S70" s="319">
        <v>31.116</v>
      </c>
      <c r="T70" s="319">
        <v>31.571000000000002</v>
      </c>
      <c r="U70" s="319">
        <v>31.300999999999998</v>
      </c>
      <c r="V70" s="319">
        <v>31.071999999999999</v>
      </c>
      <c r="W70" s="319">
        <v>30.638000000000002</v>
      </c>
      <c r="X70" s="319">
        <v>30.312000000000001</v>
      </c>
      <c r="Y70" s="320">
        <v>30.393999999999998</v>
      </c>
      <c r="Z70" s="314">
        <v>31.832625</v>
      </c>
      <c r="AA70" s="315">
        <v>31.668041666666667</v>
      </c>
      <c r="AB70" s="342">
        <f t="shared" si="3"/>
        <v>-0.16458333333333286</v>
      </c>
    </row>
    <row r="71" spans="1:28" ht="21" customHeight="1">
      <c r="A71" s="317" t="s">
        <v>7</v>
      </c>
      <c r="B71" s="318">
        <v>12.695</v>
      </c>
      <c r="C71" s="319">
        <v>12.837999999999999</v>
      </c>
      <c r="D71" s="319">
        <v>12.867000000000001</v>
      </c>
      <c r="E71" s="319">
        <v>12.832000000000001</v>
      </c>
      <c r="F71" s="319">
        <v>12.731999999999999</v>
      </c>
      <c r="G71" s="319">
        <v>12.692</v>
      </c>
      <c r="H71" s="319">
        <v>13.183999999999999</v>
      </c>
      <c r="I71" s="319">
        <v>13.096</v>
      </c>
      <c r="J71" s="319">
        <v>13.124000000000001</v>
      </c>
      <c r="K71" s="319">
        <v>13.093999999999999</v>
      </c>
      <c r="L71" s="319">
        <v>13.106</v>
      </c>
      <c r="M71" s="319">
        <v>13.286</v>
      </c>
      <c r="N71" s="318">
        <v>13.499000000000001</v>
      </c>
      <c r="O71" s="319">
        <v>13.391999999999999</v>
      </c>
      <c r="P71" s="319">
        <v>13.358000000000001</v>
      </c>
      <c r="Q71" s="319">
        <v>13.051</v>
      </c>
      <c r="R71" s="319">
        <v>12.84</v>
      </c>
      <c r="S71" s="319">
        <v>12.760999999999999</v>
      </c>
      <c r="T71" s="319">
        <v>13.081</v>
      </c>
      <c r="U71" s="319">
        <v>13.026999999999999</v>
      </c>
      <c r="V71" s="319">
        <v>12.82</v>
      </c>
      <c r="W71" s="319">
        <v>12.461</v>
      </c>
      <c r="X71" s="319">
        <v>12.318</v>
      </c>
      <c r="Y71" s="320">
        <v>12.317</v>
      </c>
      <c r="Z71" s="314">
        <v>12.923</v>
      </c>
      <c r="AA71" s="315">
        <v>12.950791666666666</v>
      </c>
      <c r="AB71" s="342">
        <f t="shared" si="3"/>
        <v>2.7791666666665549E-2</v>
      </c>
    </row>
    <row r="72" spans="1:28" ht="21" customHeight="1">
      <c r="A72" s="317" t="s">
        <v>8</v>
      </c>
      <c r="B72" s="318">
        <v>12.443</v>
      </c>
      <c r="C72" s="319">
        <v>12.537000000000001</v>
      </c>
      <c r="D72" s="319">
        <v>12.66</v>
      </c>
      <c r="E72" s="319">
        <v>12.423999999999999</v>
      </c>
      <c r="F72" s="319">
        <v>12.314</v>
      </c>
      <c r="G72" s="319">
        <v>12.281000000000001</v>
      </c>
      <c r="H72" s="319">
        <v>12.942</v>
      </c>
      <c r="I72" s="319">
        <v>12.975</v>
      </c>
      <c r="J72" s="319">
        <v>13.083</v>
      </c>
      <c r="K72" s="319">
        <v>13.103999999999999</v>
      </c>
      <c r="L72" s="319">
        <v>13.102</v>
      </c>
      <c r="M72" s="319">
        <v>13.225</v>
      </c>
      <c r="N72" s="318">
        <v>13.454000000000001</v>
      </c>
      <c r="O72" s="319">
        <v>13.318</v>
      </c>
      <c r="P72" s="319">
        <v>13.032</v>
      </c>
      <c r="Q72" s="319">
        <v>12.611000000000001</v>
      </c>
      <c r="R72" s="319">
        <v>12.273999999999999</v>
      </c>
      <c r="S72" s="319">
        <v>12.1</v>
      </c>
      <c r="T72" s="319">
        <v>12.516</v>
      </c>
      <c r="U72" s="319">
        <v>12.321</v>
      </c>
      <c r="V72" s="319">
        <v>12.06</v>
      </c>
      <c r="W72" s="319">
        <v>11.651</v>
      </c>
      <c r="X72" s="319">
        <v>11.558</v>
      </c>
      <c r="Y72" s="320">
        <v>11.574</v>
      </c>
      <c r="Z72" s="314">
        <v>12.709166666666667</v>
      </c>
      <c r="AA72" s="315">
        <v>12.441208333333334</v>
      </c>
      <c r="AB72" s="342">
        <f t="shared" si="3"/>
        <v>-0.26795833333333263</v>
      </c>
    </row>
    <row r="73" spans="1:28" ht="21" customHeight="1">
      <c r="A73" s="317" t="s">
        <v>9</v>
      </c>
      <c r="B73" s="318">
        <v>12.371</v>
      </c>
      <c r="C73" s="319">
        <v>12.432</v>
      </c>
      <c r="D73" s="319">
        <v>12.387</v>
      </c>
      <c r="E73" s="319">
        <v>12.135</v>
      </c>
      <c r="F73" s="319">
        <v>11.912000000000001</v>
      </c>
      <c r="G73" s="319">
        <v>11.776999999999999</v>
      </c>
      <c r="H73" s="319">
        <v>12.356</v>
      </c>
      <c r="I73" s="319">
        <v>12.471</v>
      </c>
      <c r="J73" s="319">
        <v>12.228999999999999</v>
      </c>
      <c r="K73" s="319">
        <v>12.262</v>
      </c>
      <c r="L73" s="319">
        <v>12.334</v>
      </c>
      <c r="M73" s="319">
        <v>12.673999999999999</v>
      </c>
      <c r="N73" s="318">
        <v>13.125999999999999</v>
      </c>
      <c r="O73" s="319">
        <v>12.945</v>
      </c>
      <c r="P73" s="319">
        <v>12.683</v>
      </c>
      <c r="Q73" s="319">
        <v>11.933</v>
      </c>
      <c r="R73" s="319">
        <v>11.471</v>
      </c>
      <c r="S73" s="319">
        <v>11.276999999999999</v>
      </c>
      <c r="T73" s="319">
        <v>11.911</v>
      </c>
      <c r="U73" s="319">
        <v>11.747</v>
      </c>
      <c r="V73" s="319">
        <v>11.28</v>
      </c>
      <c r="W73" s="319">
        <v>10.909000000000001</v>
      </c>
      <c r="X73" s="319">
        <v>10.72</v>
      </c>
      <c r="Y73" s="320">
        <v>10.782999999999999</v>
      </c>
      <c r="Z73" s="314">
        <v>12.254166666666666</v>
      </c>
      <c r="AA73" s="315">
        <v>11.810874999999999</v>
      </c>
      <c r="AB73" s="342">
        <f t="shared" si="3"/>
        <v>-0.44329166666666708</v>
      </c>
    </row>
    <row r="74" spans="1:28" ht="21" customHeight="1">
      <c r="A74" s="317" t="s">
        <v>10</v>
      </c>
      <c r="B74" s="318">
        <v>13.561</v>
      </c>
      <c r="C74" s="319">
        <v>13.574999999999999</v>
      </c>
      <c r="D74" s="319">
        <v>13.414</v>
      </c>
      <c r="E74" s="319">
        <v>12.936999999999999</v>
      </c>
      <c r="F74" s="319">
        <v>12.66</v>
      </c>
      <c r="G74" s="319">
        <v>12.673</v>
      </c>
      <c r="H74" s="319">
        <v>13.432</v>
      </c>
      <c r="I74" s="319">
        <v>13.545</v>
      </c>
      <c r="J74" s="319">
        <v>13.169</v>
      </c>
      <c r="K74" s="319">
        <v>13.064</v>
      </c>
      <c r="L74" s="319">
        <v>13.286</v>
      </c>
      <c r="M74" s="319">
        <v>13.798999999999999</v>
      </c>
      <c r="N74" s="318">
        <v>14.13</v>
      </c>
      <c r="O74" s="319">
        <v>13.855</v>
      </c>
      <c r="P74" s="319">
        <v>13.587</v>
      </c>
      <c r="Q74" s="319">
        <v>12.946999999999999</v>
      </c>
      <c r="R74" s="319">
        <v>12.525</v>
      </c>
      <c r="S74" s="319">
        <v>12.352</v>
      </c>
      <c r="T74" s="319">
        <v>12.895</v>
      </c>
      <c r="U74" s="319">
        <v>12.917999999999999</v>
      </c>
      <c r="V74" s="319">
        <v>12.537000000000001</v>
      </c>
      <c r="W74" s="319">
        <v>12.353999999999999</v>
      </c>
      <c r="X74" s="319">
        <v>12.263</v>
      </c>
      <c r="Y74" s="320">
        <v>12.638</v>
      </c>
      <c r="Z74" s="314">
        <v>13.237125000000001</v>
      </c>
      <c r="AA74" s="315">
        <v>12.965125</v>
      </c>
      <c r="AB74" s="342">
        <f t="shared" si="3"/>
        <v>-0.27200000000000024</v>
      </c>
    </row>
    <row r="75" spans="1:28" ht="21" customHeight="1">
      <c r="A75" s="317" t="s">
        <v>11</v>
      </c>
      <c r="B75" s="318">
        <v>32.927999999999997</v>
      </c>
      <c r="C75" s="319">
        <v>33.052999999999997</v>
      </c>
      <c r="D75" s="319">
        <v>32.71</v>
      </c>
      <c r="E75" s="319">
        <v>31.925000000000001</v>
      </c>
      <c r="F75" s="319">
        <v>31.462</v>
      </c>
      <c r="G75" s="319">
        <v>31.561</v>
      </c>
      <c r="H75" s="319">
        <v>32.994999999999997</v>
      </c>
      <c r="I75" s="319">
        <v>33.212000000000003</v>
      </c>
      <c r="J75" s="319">
        <v>33.395000000000003</v>
      </c>
      <c r="K75" s="319">
        <v>33.137999999999998</v>
      </c>
      <c r="L75" s="319">
        <v>33.735999999999997</v>
      </c>
      <c r="M75" s="319">
        <v>34.774999999999999</v>
      </c>
      <c r="N75" s="318">
        <v>35.396999999999998</v>
      </c>
      <c r="O75" s="319">
        <v>35.094999999999999</v>
      </c>
      <c r="P75" s="319">
        <v>34.844999999999999</v>
      </c>
      <c r="Q75" s="319">
        <v>33.649000000000001</v>
      </c>
      <c r="R75" s="319">
        <v>32.85</v>
      </c>
      <c r="S75" s="319">
        <v>32.670999999999999</v>
      </c>
      <c r="T75" s="319">
        <v>33.817999999999998</v>
      </c>
      <c r="U75" s="319">
        <v>33.729999999999997</v>
      </c>
      <c r="V75" s="319">
        <v>33.119</v>
      </c>
      <c r="W75" s="319">
        <v>32.57</v>
      </c>
      <c r="X75" s="319">
        <v>32.317</v>
      </c>
      <c r="Y75" s="320">
        <v>32.915999999999997</v>
      </c>
      <c r="Z75" s="314">
        <v>32.807958333333339</v>
      </c>
      <c r="AA75" s="315">
        <v>33.658875000000002</v>
      </c>
      <c r="AB75" s="342">
        <f t="shared" si="3"/>
        <v>0.85091666666666299</v>
      </c>
    </row>
    <row r="76" spans="1:28" ht="21" customHeight="1">
      <c r="A76" s="317" t="s">
        <v>12</v>
      </c>
      <c r="B76" s="318">
        <v>20.22</v>
      </c>
      <c r="C76" s="319">
        <v>20.411000000000001</v>
      </c>
      <c r="D76" s="319">
        <v>20.349</v>
      </c>
      <c r="E76" s="319">
        <v>19.783999999999999</v>
      </c>
      <c r="F76" s="319">
        <v>19.417000000000002</v>
      </c>
      <c r="G76" s="319">
        <v>19.234000000000002</v>
      </c>
      <c r="H76" s="319">
        <v>19.864999999999998</v>
      </c>
      <c r="I76" s="319">
        <v>19.936</v>
      </c>
      <c r="J76" s="319">
        <v>20.053999999999998</v>
      </c>
      <c r="K76" s="319">
        <v>19.954000000000001</v>
      </c>
      <c r="L76" s="319">
        <v>20.094000000000001</v>
      </c>
      <c r="M76" s="319">
        <v>20.385999999999999</v>
      </c>
      <c r="N76" s="318">
        <v>21.161000000000001</v>
      </c>
      <c r="O76" s="319">
        <v>21.120999999999999</v>
      </c>
      <c r="P76" s="319">
        <v>20.757999999999999</v>
      </c>
      <c r="Q76" s="319">
        <v>19.931999999999999</v>
      </c>
      <c r="R76" s="319">
        <v>19.395</v>
      </c>
      <c r="S76" s="319">
        <v>19.207000000000001</v>
      </c>
      <c r="T76" s="319">
        <v>19.619</v>
      </c>
      <c r="U76" s="319">
        <v>19.402999999999999</v>
      </c>
      <c r="V76" s="319">
        <v>19.143999999999998</v>
      </c>
      <c r="W76" s="319">
        <v>18.792000000000002</v>
      </c>
      <c r="X76" s="319">
        <v>18.614000000000001</v>
      </c>
      <c r="Y76" s="320">
        <v>18.821999999999999</v>
      </c>
      <c r="Z76" s="314">
        <v>19.940333333333331</v>
      </c>
      <c r="AA76" s="315">
        <v>19.729166666666668</v>
      </c>
      <c r="AB76" s="342">
        <f t="shared" si="3"/>
        <v>-0.21116666666666362</v>
      </c>
    </row>
    <row r="77" spans="1:28" ht="21" customHeight="1">
      <c r="A77" s="317" t="s">
        <v>13</v>
      </c>
      <c r="B77" s="318">
        <v>15.797000000000001</v>
      </c>
      <c r="C77" s="319">
        <v>15.914999999999999</v>
      </c>
      <c r="D77" s="319">
        <v>15.778</v>
      </c>
      <c r="E77" s="319">
        <v>15.39</v>
      </c>
      <c r="F77" s="319">
        <v>15.106</v>
      </c>
      <c r="G77" s="319">
        <v>15.125</v>
      </c>
      <c r="H77" s="319">
        <v>15.629</v>
      </c>
      <c r="I77" s="319">
        <v>15.734</v>
      </c>
      <c r="J77" s="319">
        <v>15.686999999999999</v>
      </c>
      <c r="K77" s="319">
        <v>15.548</v>
      </c>
      <c r="L77" s="319">
        <v>15.625</v>
      </c>
      <c r="M77" s="319">
        <v>15.9</v>
      </c>
      <c r="N77" s="318">
        <v>16.102</v>
      </c>
      <c r="O77" s="319">
        <v>15.912000000000001</v>
      </c>
      <c r="P77" s="319">
        <v>15.55</v>
      </c>
      <c r="Q77" s="319">
        <v>15.037000000000001</v>
      </c>
      <c r="R77" s="319">
        <v>14.532</v>
      </c>
      <c r="S77" s="319">
        <v>14.577999999999999</v>
      </c>
      <c r="T77" s="319">
        <v>15.034000000000001</v>
      </c>
      <c r="U77" s="319">
        <v>14.935</v>
      </c>
      <c r="V77" s="319">
        <v>14.496</v>
      </c>
      <c r="W77" s="319">
        <v>14.218999999999999</v>
      </c>
      <c r="X77" s="319">
        <v>13.98</v>
      </c>
      <c r="Y77" s="320">
        <v>14.266</v>
      </c>
      <c r="Z77" s="314">
        <v>15.582166666666666</v>
      </c>
      <c r="AA77" s="315">
        <v>14.954833333333333</v>
      </c>
      <c r="AB77" s="342">
        <f t="shared" si="3"/>
        <v>-0.62733333333333263</v>
      </c>
    </row>
    <row r="78" spans="1:28" ht="21" customHeight="1" thickBot="1">
      <c r="A78" s="322" t="s">
        <v>14</v>
      </c>
      <c r="B78" s="323">
        <v>39.451999999999998</v>
      </c>
      <c r="C78" s="324">
        <v>39.933</v>
      </c>
      <c r="D78" s="324">
        <v>40.052999999999997</v>
      </c>
      <c r="E78" s="324">
        <v>39.707999999999998</v>
      </c>
      <c r="F78" s="324">
        <v>39.545000000000002</v>
      </c>
      <c r="G78" s="324">
        <v>39.747999999999998</v>
      </c>
      <c r="H78" s="324">
        <v>41.155000000000001</v>
      </c>
      <c r="I78" s="324">
        <v>41.368000000000002</v>
      </c>
      <c r="J78" s="324">
        <v>41.823999999999998</v>
      </c>
      <c r="K78" s="324">
        <v>41.564999999999998</v>
      </c>
      <c r="L78" s="324">
        <v>41.779000000000003</v>
      </c>
      <c r="M78" s="324">
        <v>42.375999999999998</v>
      </c>
      <c r="N78" s="323">
        <v>43.201000000000001</v>
      </c>
      <c r="O78" s="324">
        <v>43.046999999999997</v>
      </c>
      <c r="P78" s="324">
        <v>42.576999999999998</v>
      </c>
      <c r="Q78" s="324">
        <v>41.682000000000002</v>
      </c>
      <c r="R78" s="324">
        <v>41.058</v>
      </c>
      <c r="S78" s="324">
        <v>41.034999999999997</v>
      </c>
      <c r="T78" s="324">
        <v>41.951999999999998</v>
      </c>
      <c r="U78" s="324">
        <v>41.874000000000002</v>
      </c>
      <c r="V78" s="324">
        <v>41.625</v>
      </c>
      <c r="W78" s="324">
        <v>40.877000000000002</v>
      </c>
      <c r="X78" s="324">
        <v>40.087000000000003</v>
      </c>
      <c r="Y78" s="325">
        <v>40.244999999999997</v>
      </c>
      <c r="Z78" s="326">
        <v>40.544499999999999</v>
      </c>
      <c r="AA78" s="315">
        <v>41.693791666666662</v>
      </c>
      <c r="AB78" s="342">
        <f t="shared" si="3"/>
        <v>1.149291666666663</v>
      </c>
    </row>
    <row r="79" spans="1:28" ht="21" customHeight="1" thickBot="1">
      <c r="A79" s="322" t="s">
        <v>15</v>
      </c>
      <c r="B79" s="327">
        <v>274.45800000000003</v>
      </c>
      <c r="C79" s="328">
        <v>276.702</v>
      </c>
      <c r="D79" s="328">
        <v>276.16699999999997</v>
      </c>
      <c r="E79" s="328">
        <v>271.827</v>
      </c>
      <c r="F79" s="328">
        <v>268.93299999999999</v>
      </c>
      <c r="G79" s="328">
        <v>269.16800000000001</v>
      </c>
      <c r="H79" s="328">
        <v>280.72199999999998</v>
      </c>
      <c r="I79" s="328">
        <v>282.38099999999997</v>
      </c>
      <c r="J79" s="328">
        <v>283.38600000000002</v>
      </c>
      <c r="K79" s="328">
        <v>282.69299999999998</v>
      </c>
      <c r="L79" s="328">
        <v>284.2</v>
      </c>
      <c r="M79" s="328">
        <v>289.50099999999998</v>
      </c>
      <c r="N79" s="327">
        <v>297.23500000000001</v>
      </c>
      <c r="O79" s="328">
        <v>294.92399999999998</v>
      </c>
      <c r="P79" s="328">
        <v>290.22500000000002</v>
      </c>
      <c r="Q79" s="329">
        <v>281.22800000000001</v>
      </c>
      <c r="R79" s="329">
        <v>275.03300000000002</v>
      </c>
      <c r="S79" s="328">
        <v>273.17500000000001</v>
      </c>
      <c r="T79" s="328">
        <v>281.87799999999999</v>
      </c>
      <c r="U79" s="328">
        <v>280.37</v>
      </c>
      <c r="V79" s="328">
        <v>275.07600000000002</v>
      </c>
      <c r="W79" s="328">
        <v>269.68599999999998</v>
      </c>
      <c r="X79" s="328">
        <v>266.32100000000003</v>
      </c>
      <c r="Y79" s="330">
        <v>268.94200000000001</v>
      </c>
      <c r="Z79" s="326">
        <v>277.39033333333333</v>
      </c>
      <c r="AA79" s="331">
        <v>280.364375</v>
      </c>
      <c r="AB79" s="343">
        <f t="shared" si="3"/>
        <v>2.9740416666666647</v>
      </c>
    </row>
    <row r="80" spans="1:28" ht="21" customHeight="1">
      <c r="A80" s="333" t="s">
        <v>290</v>
      </c>
      <c r="B80" s="334"/>
      <c r="C80" s="334"/>
      <c r="D80" s="334"/>
      <c r="E80" s="334"/>
      <c r="F80" s="334"/>
      <c r="G80" s="334"/>
      <c r="H80" s="334"/>
      <c r="I80" s="334"/>
      <c r="J80" s="334"/>
      <c r="K80" s="334"/>
      <c r="L80" s="334"/>
      <c r="M80" s="334"/>
      <c r="N80" s="334"/>
      <c r="O80" s="334"/>
      <c r="P80" s="334"/>
      <c r="Q80" s="334"/>
      <c r="R80" s="334"/>
      <c r="S80" s="334"/>
      <c r="T80" s="334"/>
      <c r="U80" s="334"/>
      <c r="V80" s="334"/>
      <c r="W80" s="334"/>
      <c r="X80" s="334"/>
      <c r="Y80" s="334"/>
      <c r="Z80" s="334"/>
      <c r="AA80" s="334"/>
      <c r="AB80" s="334"/>
    </row>
    <row r="81" spans="1:28" ht="39" customHeight="1" thickBot="1">
      <c r="A81" s="579" t="s">
        <v>123</v>
      </c>
      <c r="B81" s="579"/>
      <c r="C81" s="579"/>
      <c r="D81" s="579"/>
      <c r="E81" s="579"/>
      <c r="F81" s="579"/>
      <c r="G81" s="579"/>
      <c r="H81" s="579"/>
      <c r="I81" s="579"/>
      <c r="J81" s="579"/>
      <c r="K81" s="579"/>
      <c r="L81" s="579"/>
      <c r="M81" s="579"/>
      <c r="N81" s="579"/>
      <c r="O81" s="579"/>
      <c r="P81" s="579"/>
      <c r="Q81" s="579"/>
      <c r="R81" s="579"/>
      <c r="S81" s="579"/>
      <c r="T81" s="579"/>
      <c r="U81" s="579"/>
      <c r="V81" s="579"/>
      <c r="W81" s="579"/>
      <c r="X81" s="579"/>
      <c r="Y81" s="579"/>
      <c r="Z81" s="579"/>
      <c r="AA81" s="579"/>
      <c r="AB81" s="579"/>
    </row>
    <row r="82" spans="1:28" ht="21" customHeight="1" thickBot="1">
      <c r="A82" s="580" t="s">
        <v>206</v>
      </c>
      <c r="B82" s="585">
        <v>2013</v>
      </c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7"/>
      <c r="N82" s="585">
        <v>2014</v>
      </c>
      <c r="O82" s="586"/>
      <c r="P82" s="586"/>
      <c r="Q82" s="586"/>
      <c r="R82" s="586"/>
      <c r="S82" s="586"/>
      <c r="T82" s="586"/>
      <c r="U82" s="586"/>
      <c r="V82" s="586"/>
      <c r="W82" s="586"/>
      <c r="X82" s="586"/>
      <c r="Y82" s="587"/>
      <c r="Z82" s="582" t="s">
        <v>291</v>
      </c>
      <c r="AA82" s="583"/>
      <c r="AB82" s="584"/>
    </row>
    <row r="83" spans="1:28" ht="21" customHeight="1" thickBot="1">
      <c r="A83" s="581"/>
      <c r="B83" s="303">
        <v>1</v>
      </c>
      <c r="C83" s="304">
        <v>2</v>
      </c>
      <c r="D83" s="304">
        <v>3</v>
      </c>
      <c r="E83" s="304">
        <v>4</v>
      </c>
      <c r="F83" s="304">
        <v>5</v>
      </c>
      <c r="G83" s="304">
        <v>6</v>
      </c>
      <c r="H83" s="304">
        <v>7</v>
      </c>
      <c r="I83" s="304">
        <v>8</v>
      </c>
      <c r="J83" s="304">
        <v>9</v>
      </c>
      <c r="K83" s="304">
        <v>10</v>
      </c>
      <c r="L83" s="304">
        <v>11</v>
      </c>
      <c r="M83" s="304">
        <v>12</v>
      </c>
      <c r="N83" s="303">
        <v>1</v>
      </c>
      <c r="O83" s="304">
        <v>2</v>
      </c>
      <c r="P83" s="304">
        <v>3</v>
      </c>
      <c r="Q83" s="304">
        <v>4</v>
      </c>
      <c r="R83" s="304">
        <v>5</v>
      </c>
      <c r="S83" s="304">
        <v>6</v>
      </c>
      <c r="T83" s="304">
        <v>7</v>
      </c>
      <c r="U83" s="304">
        <v>8</v>
      </c>
      <c r="V83" s="304">
        <v>9</v>
      </c>
      <c r="W83" s="304">
        <v>10</v>
      </c>
      <c r="X83" s="304">
        <v>11</v>
      </c>
      <c r="Y83" s="305">
        <v>12</v>
      </c>
      <c r="Z83" s="306">
        <v>2013</v>
      </c>
      <c r="AA83" s="307">
        <v>2014</v>
      </c>
      <c r="AB83" s="308" t="s">
        <v>120</v>
      </c>
    </row>
    <row r="84" spans="1:28" ht="21" customHeight="1">
      <c r="A84" s="309" t="s">
        <v>1</v>
      </c>
      <c r="B84" s="310">
        <v>7.8659999999999997</v>
      </c>
      <c r="C84" s="311">
        <v>7.0540000000000003</v>
      </c>
      <c r="D84" s="311">
        <v>7.52</v>
      </c>
      <c r="E84" s="311">
        <v>7.9189999999999996</v>
      </c>
      <c r="F84" s="311">
        <v>8.6020000000000003</v>
      </c>
      <c r="G84" s="311">
        <v>9.3420000000000005</v>
      </c>
      <c r="H84" s="311">
        <v>8.1769999999999996</v>
      </c>
      <c r="I84" s="311">
        <v>7.7859999999999996</v>
      </c>
      <c r="J84" s="311">
        <v>8.3580000000000005</v>
      </c>
      <c r="K84" s="311">
        <v>8.2439999999999998</v>
      </c>
      <c r="L84" s="311">
        <v>7.4870000000000001</v>
      </c>
      <c r="M84" s="311">
        <v>7.2990000000000004</v>
      </c>
      <c r="N84" s="312">
        <v>7.5789999999999997</v>
      </c>
      <c r="O84" s="311">
        <v>6.6849999999999996</v>
      </c>
      <c r="P84" s="311">
        <v>6.3849999999999998</v>
      </c>
      <c r="Q84" s="311">
        <v>6.3769999999999998</v>
      </c>
      <c r="R84" s="311">
        <v>6.37</v>
      </c>
      <c r="S84" s="311">
        <v>6.0979999999999999</v>
      </c>
      <c r="T84" s="311">
        <v>6.0010000000000003</v>
      </c>
      <c r="U84" s="311">
        <v>6.734</v>
      </c>
      <c r="V84" s="311">
        <v>7.1180000000000003</v>
      </c>
      <c r="W84" s="311">
        <v>7.9240000000000004</v>
      </c>
      <c r="X84" s="311">
        <v>8.6039999999999992</v>
      </c>
      <c r="Y84" s="313">
        <v>9.4260000000000002</v>
      </c>
      <c r="Z84" s="314">
        <v>8.0834583333333327</v>
      </c>
      <c r="AA84" s="315">
        <v>7.0197916666666673</v>
      </c>
      <c r="AB84" s="316">
        <f>+AA84-Z84</f>
        <v>-1.0636666666666654</v>
      </c>
    </row>
    <row r="85" spans="1:28" ht="21" customHeight="1">
      <c r="A85" s="317" t="s">
        <v>2</v>
      </c>
      <c r="B85" s="318">
        <v>4.2690000000000001</v>
      </c>
      <c r="C85" s="319">
        <v>4.7889999999999997</v>
      </c>
      <c r="D85" s="319">
        <v>4.5549999999999997</v>
      </c>
      <c r="E85" s="319">
        <v>4.4390000000000001</v>
      </c>
      <c r="F85" s="319">
        <v>4.8840000000000003</v>
      </c>
      <c r="G85" s="319">
        <v>5.3550000000000004</v>
      </c>
      <c r="H85" s="319">
        <v>4.8739999999999997</v>
      </c>
      <c r="I85" s="319">
        <v>4.6020000000000003</v>
      </c>
      <c r="J85" s="319">
        <v>4.4210000000000003</v>
      </c>
      <c r="K85" s="319">
        <v>3.8879999999999999</v>
      </c>
      <c r="L85" s="319">
        <v>4.226</v>
      </c>
      <c r="M85" s="319">
        <v>4.04</v>
      </c>
      <c r="N85" s="318">
        <v>4.0679999999999996</v>
      </c>
      <c r="O85" s="319">
        <v>4.4630000000000001</v>
      </c>
      <c r="P85" s="319">
        <v>5.1029999999999998</v>
      </c>
      <c r="Q85" s="319">
        <v>5.8419999999999996</v>
      </c>
      <c r="R85" s="319">
        <v>6.5730000000000004</v>
      </c>
      <c r="S85" s="319">
        <v>7.0979999999999999</v>
      </c>
      <c r="T85" s="319">
        <v>6.4939999999999998</v>
      </c>
      <c r="U85" s="319">
        <v>6.9969999999999999</v>
      </c>
      <c r="V85" s="319">
        <v>7.2249999999999996</v>
      </c>
      <c r="W85" s="319">
        <v>7.52</v>
      </c>
      <c r="X85" s="319">
        <v>7.6639999999999997</v>
      </c>
      <c r="Y85" s="320">
        <v>8.2149999999999999</v>
      </c>
      <c r="Z85" s="336">
        <v>4.5286666666666671</v>
      </c>
      <c r="AA85" s="315">
        <v>6.2645416666666671</v>
      </c>
      <c r="AB85" s="321">
        <f t="shared" ref="AB85:AB98" si="4">+AA85-Z85</f>
        <v>1.7358750000000001</v>
      </c>
    </row>
    <row r="86" spans="1:28" ht="21" customHeight="1">
      <c r="A86" s="317" t="s">
        <v>3</v>
      </c>
      <c r="B86" s="318">
        <v>2.4849999999999999</v>
      </c>
      <c r="C86" s="319">
        <v>2.6240000000000001</v>
      </c>
      <c r="D86" s="319">
        <v>2.8069999999999999</v>
      </c>
      <c r="E86" s="319">
        <v>3.048</v>
      </c>
      <c r="F86" s="319">
        <v>3.222</v>
      </c>
      <c r="G86" s="319">
        <v>2.9180000000000001</v>
      </c>
      <c r="H86" s="319">
        <v>2.3039999999999998</v>
      </c>
      <c r="I86" s="319">
        <v>2.5110000000000001</v>
      </c>
      <c r="J86" s="319">
        <v>2.722</v>
      </c>
      <c r="K86" s="319">
        <v>2.72</v>
      </c>
      <c r="L86" s="319">
        <v>2.5379999999999998</v>
      </c>
      <c r="M86" s="319">
        <v>2.3380000000000001</v>
      </c>
      <c r="N86" s="318">
        <v>2.601</v>
      </c>
      <c r="O86" s="319">
        <v>2.468</v>
      </c>
      <c r="P86" s="319">
        <v>2.7959999999999998</v>
      </c>
      <c r="Q86" s="319">
        <v>3.2909999999999999</v>
      </c>
      <c r="R86" s="319">
        <v>3.601</v>
      </c>
      <c r="S86" s="319">
        <v>3.4550000000000001</v>
      </c>
      <c r="T86" s="319">
        <v>3.9009999999999998</v>
      </c>
      <c r="U86" s="319">
        <v>4.109</v>
      </c>
      <c r="V86" s="319">
        <v>3.915</v>
      </c>
      <c r="W86" s="319">
        <v>3.843</v>
      </c>
      <c r="X86" s="319">
        <v>4.0590000000000002</v>
      </c>
      <c r="Y86" s="320">
        <v>3.6309999999999998</v>
      </c>
      <c r="Z86" s="336">
        <v>2.6910833333333333</v>
      </c>
      <c r="AA86" s="315">
        <v>3.418625</v>
      </c>
      <c r="AB86" s="321">
        <f t="shared" si="4"/>
        <v>0.72754166666666675</v>
      </c>
    </row>
    <row r="87" spans="1:28" ht="21" customHeight="1">
      <c r="A87" s="317" t="s">
        <v>4</v>
      </c>
      <c r="B87" s="318">
        <v>2.5409999999999999</v>
      </c>
      <c r="C87" s="319">
        <v>2.3759999999999999</v>
      </c>
      <c r="D87" s="319">
        <v>2.645</v>
      </c>
      <c r="E87" s="319">
        <v>2.702</v>
      </c>
      <c r="F87" s="319">
        <v>2.93</v>
      </c>
      <c r="G87" s="319">
        <v>2.9140000000000001</v>
      </c>
      <c r="H87" s="319">
        <v>3.121</v>
      </c>
      <c r="I87" s="319">
        <v>3.238</v>
      </c>
      <c r="J87" s="319">
        <v>3.1890000000000001</v>
      </c>
      <c r="K87" s="319">
        <v>2.86</v>
      </c>
      <c r="L87" s="319">
        <v>2.6880000000000002</v>
      </c>
      <c r="M87" s="319">
        <v>2.5750000000000002</v>
      </c>
      <c r="N87" s="318">
        <v>2.645</v>
      </c>
      <c r="O87" s="319">
        <v>2.782</v>
      </c>
      <c r="P87" s="319">
        <v>3.1920000000000002</v>
      </c>
      <c r="Q87" s="319">
        <v>3.5179999999999998</v>
      </c>
      <c r="R87" s="319">
        <v>3.8889999999999998</v>
      </c>
      <c r="S87" s="319">
        <v>4.3310000000000004</v>
      </c>
      <c r="T87" s="319">
        <v>4.4429999999999996</v>
      </c>
      <c r="U87" s="319">
        <v>4.9390000000000001</v>
      </c>
      <c r="V87" s="319">
        <v>4.9359999999999999</v>
      </c>
      <c r="W87" s="319">
        <v>5.22</v>
      </c>
      <c r="X87" s="319">
        <v>5.1120000000000001</v>
      </c>
      <c r="Y87" s="320">
        <v>4.9269999999999996</v>
      </c>
      <c r="Z87" s="336">
        <v>2.8083333333333336</v>
      </c>
      <c r="AA87" s="315">
        <v>4.0631666666666666</v>
      </c>
      <c r="AB87" s="321">
        <f t="shared" si="4"/>
        <v>1.254833333333333</v>
      </c>
    </row>
    <row r="88" spans="1:28" ht="21" customHeight="1">
      <c r="A88" s="317" t="s">
        <v>5</v>
      </c>
      <c r="B88" s="318">
        <v>0.94799999999999995</v>
      </c>
      <c r="C88" s="319">
        <v>1.0509999999999999</v>
      </c>
      <c r="D88" s="319">
        <v>1.1180000000000001</v>
      </c>
      <c r="E88" s="319">
        <v>1.0900000000000001</v>
      </c>
      <c r="F88" s="319">
        <v>1.421</v>
      </c>
      <c r="G88" s="319">
        <v>1.52</v>
      </c>
      <c r="H88" s="319">
        <v>1.242</v>
      </c>
      <c r="I88" s="319">
        <v>1.115</v>
      </c>
      <c r="J88" s="319">
        <v>1.246</v>
      </c>
      <c r="K88" s="319">
        <v>1.0660000000000001</v>
      </c>
      <c r="L88" s="319">
        <v>1.155</v>
      </c>
      <c r="M88" s="319">
        <v>1.2749999999999999</v>
      </c>
      <c r="N88" s="318">
        <v>0.995</v>
      </c>
      <c r="O88" s="319">
        <v>1.41</v>
      </c>
      <c r="P88" s="319">
        <v>1.39</v>
      </c>
      <c r="Q88" s="319">
        <v>1.2649999999999999</v>
      </c>
      <c r="R88" s="319">
        <v>1.518</v>
      </c>
      <c r="S88" s="319">
        <v>1.371</v>
      </c>
      <c r="T88" s="319">
        <v>1.577</v>
      </c>
      <c r="U88" s="319">
        <v>1.542</v>
      </c>
      <c r="V88" s="319">
        <v>1.714</v>
      </c>
      <c r="W88" s="319">
        <v>1.901</v>
      </c>
      <c r="X88" s="319">
        <v>1.76</v>
      </c>
      <c r="Y88" s="320">
        <v>1.6479999999999999</v>
      </c>
      <c r="Z88" s="336">
        <v>1.1769166666666668</v>
      </c>
      <c r="AA88" s="315">
        <v>1.4920416666666667</v>
      </c>
      <c r="AB88" s="321">
        <f t="shared" si="4"/>
        <v>0.31512499999999988</v>
      </c>
    </row>
    <row r="89" spans="1:28" ht="21" customHeight="1">
      <c r="A89" s="317" t="s">
        <v>6</v>
      </c>
      <c r="B89" s="318">
        <v>1.5940000000000001</v>
      </c>
      <c r="C89" s="319">
        <v>1.647</v>
      </c>
      <c r="D89" s="319">
        <v>2.3919999999999999</v>
      </c>
      <c r="E89" s="319">
        <v>2.41</v>
      </c>
      <c r="F89" s="319">
        <v>2.5760000000000001</v>
      </c>
      <c r="G89" s="319">
        <v>2.9940000000000002</v>
      </c>
      <c r="H89" s="319">
        <v>2.8340000000000001</v>
      </c>
      <c r="I89" s="319">
        <v>2.8889999999999998</v>
      </c>
      <c r="J89" s="319">
        <v>2.774</v>
      </c>
      <c r="K89" s="319">
        <v>2.58</v>
      </c>
      <c r="L89" s="319">
        <v>2.7530000000000001</v>
      </c>
      <c r="M89" s="319">
        <v>2.3450000000000002</v>
      </c>
      <c r="N89" s="318">
        <v>2.0739999999999998</v>
      </c>
      <c r="O89" s="319">
        <v>2.4660000000000002</v>
      </c>
      <c r="P89" s="319">
        <v>2.5950000000000002</v>
      </c>
      <c r="Q89" s="319">
        <v>2.64</v>
      </c>
      <c r="R89" s="319">
        <v>3.18</v>
      </c>
      <c r="S89" s="319">
        <v>3.3149999999999999</v>
      </c>
      <c r="T89" s="319">
        <v>3.2850000000000001</v>
      </c>
      <c r="U89" s="319">
        <v>3.4</v>
      </c>
      <c r="V89" s="319">
        <v>3.351</v>
      </c>
      <c r="W89" s="319">
        <v>3.2480000000000002</v>
      </c>
      <c r="X89" s="319">
        <v>3.45</v>
      </c>
      <c r="Y89" s="320">
        <v>3.488</v>
      </c>
      <c r="Z89" s="336">
        <v>2.4590416666666663</v>
      </c>
      <c r="AA89" s="315">
        <v>2.9933749999999999</v>
      </c>
      <c r="AB89" s="321">
        <f t="shared" si="4"/>
        <v>0.53433333333333355</v>
      </c>
    </row>
    <row r="90" spans="1:28" ht="21" customHeight="1">
      <c r="A90" s="317" t="s">
        <v>7</v>
      </c>
      <c r="B90" s="318">
        <v>1.8380000000000001</v>
      </c>
      <c r="C90" s="319">
        <v>2.2210000000000001</v>
      </c>
      <c r="D90" s="319">
        <v>2.419</v>
      </c>
      <c r="E90" s="319">
        <v>2.4489999999999998</v>
      </c>
      <c r="F90" s="319">
        <v>2.7330000000000001</v>
      </c>
      <c r="G90" s="319">
        <v>3.0230000000000001</v>
      </c>
      <c r="H90" s="319">
        <v>2.617</v>
      </c>
      <c r="I90" s="319">
        <v>2.66</v>
      </c>
      <c r="J90" s="319">
        <v>2.9550000000000001</v>
      </c>
      <c r="K90" s="319">
        <v>2.7370000000000001</v>
      </c>
      <c r="L90" s="319">
        <v>2.6539999999999999</v>
      </c>
      <c r="M90" s="319">
        <v>2.5489999999999999</v>
      </c>
      <c r="N90" s="318">
        <v>2.4039999999999999</v>
      </c>
      <c r="O90" s="319">
        <v>2.4350000000000001</v>
      </c>
      <c r="P90" s="319">
        <v>2.5329999999999999</v>
      </c>
      <c r="Q90" s="319">
        <v>2.4900000000000002</v>
      </c>
      <c r="R90" s="319">
        <v>2.8069999999999999</v>
      </c>
      <c r="S90" s="319">
        <v>2.8359999999999999</v>
      </c>
      <c r="T90" s="319">
        <v>3.2360000000000002</v>
      </c>
      <c r="U90" s="319">
        <v>3.4369999999999998</v>
      </c>
      <c r="V90" s="319">
        <v>3.6059999999999999</v>
      </c>
      <c r="W90" s="319">
        <v>3.5659999999999998</v>
      </c>
      <c r="X90" s="319">
        <v>3.6230000000000002</v>
      </c>
      <c r="Y90" s="320">
        <v>3.5960000000000001</v>
      </c>
      <c r="Z90" s="336">
        <v>2.5413333333333337</v>
      </c>
      <c r="AA90" s="315">
        <v>3.0037916666666664</v>
      </c>
      <c r="AB90" s="321">
        <f t="shared" si="4"/>
        <v>0.46245833333333275</v>
      </c>
    </row>
    <row r="91" spans="1:28" ht="21" customHeight="1">
      <c r="A91" s="317" t="s">
        <v>8</v>
      </c>
      <c r="B91" s="318">
        <v>1.4219999999999999</v>
      </c>
      <c r="C91" s="319">
        <v>1.401</v>
      </c>
      <c r="D91" s="319">
        <v>1.5</v>
      </c>
      <c r="E91" s="319">
        <v>1.5289999999999999</v>
      </c>
      <c r="F91" s="319">
        <v>1.77</v>
      </c>
      <c r="G91" s="319">
        <v>1.758</v>
      </c>
      <c r="H91" s="319">
        <v>1.288</v>
      </c>
      <c r="I91" s="319">
        <v>1.484</v>
      </c>
      <c r="J91" s="319">
        <v>1.59</v>
      </c>
      <c r="K91" s="319">
        <v>1.548</v>
      </c>
      <c r="L91" s="319">
        <v>1.335</v>
      </c>
      <c r="M91" s="319">
        <v>1.2989999999999999</v>
      </c>
      <c r="N91" s="318">
        <v>1.8160000000000001</v>
      </c>
      <c r="O91" s="319">
        <v>1.901</v>
      </c>
      <c r="P91" s="319">
        <v>1.97</v>
      </c>
      <c r="Q91" s="319">
        <v>1.994</v>
      </c>
      <c r="R91" s="319">
        <v>2.0659999999999998</v>
      </c>
      <c r="S91" s="319">
        <v>2.2440000000000002</v>
      </c>
      <c r="T91" s="319">
        <v>2.593</v>
      </c>
      <c r="U91" s="319">
        <v>2.6110000000000002</v>
      </c>
      <c r="V91" s="319">
        <v>2.5270000000000001</v>
      </c>
      <c r="W91" s="319">
        <v>2.6160000000000001</v>
      </c>
      <c r="X91" s="319">
        <v>2.8559999999999999</v>
      </c>
      <c r="Y91" s="320">
        <v>2.7690000000000001</v>
      </c>
      <c r="Z91" s="336">
        <v>1.4862500000000001</v>
      </c>
      <c r="AA91" s="315">
        <v>2.2690000000000001</v>
      </c>
      <c r="AB91" s="321">
        <f t="shared" si="4"/>
        <v>0.78275000000000006</v>
      </c>
    </row>
    <row r="92" spans="1:28" ht="21" customHeight="1">
      <c r="A92" s="317" t="s">
        <v>9</v>
      </c>
      <c r="B92" s="318">
        <v>1.756</v>
      </c>
      <c r="C92" s="319">
        <v>1.8029999999999999</v>
      </c>
      <c r="D92" s="319">
        <v>2.2749999999999999</v>
      </c>
      <c r="E92" s="319">
        <v>2.5960000000000001</v>
      </c>
      <c r="F92" s="319">
        <v>2.512</v>
      </c>
      <c r="G92" s="319">
        <v>2.4649999999999999</v>
      </c>
      <c r="H92" s="319">
        <v>2.2719999999999998</v>
      </c>
      <c r="I92" s="319">
        <v>2.5550000000000002</v>
      </c>
      <c r="J92" s="319">
        <v>2.7170000000000001</v>
      </c>
      <c r="K92" s="319">
        <v>2.4420000000000002</v>
      </c>
      <c r="L92" s="319">
        <v>2.3079999999999998</v>
      </c>
      <c r="M92" s="319">
        <v>2.3929999999999998</v>
      </c>
      <c r="N92" s="318">
        <v>2.4350000000000001</v>
      </c>
      <c r="O92" s="319">
        <v>2.7290000000000001</v>
      </c>
      <c r="P92" s="319">
        <v>2.1019999999999999</v>
      </c>
      <c r="Q92" s="319">
        <v>2.6640000000000001</v>
      </c>
      <c r="R92" s="319">
        <v>2.952</v>
      </c>
      <c r="S92" s="319">
        <v>3.359</v>
      </c>
      <c r="T92" s="319">
        <v>3.6960000000000002</v>
      </c>
      <c r="U92" s="319">
        <v>3.887</v>
      </c>
      <c r="V92" s="319">
        <v>3.9780000000000002</v>
      </c>
      <c r="W92" s="319">
        <v>3.9729999999999999</v>
      </c>
      <c r="X92" s="319">
        <v>3.8210000000000002</v>
      </c>
      <c r="Y92" s="320">
        <v>3.4649999999999999</v>
      </c>
      <c r="Z92" s="336">
        <v>2.3188333333333335</v>
      </c>
      <c r="AA92" s="315">
        <v>3.2104166666666667</v>
      </c>
      <c r="AB92" s="321">
        <f t="shared" si="4"/>
        <v>0.89158333333333317</v>
      </c>
    </row>
    <row r="93" spans="1:28" ht="21" customHeight="1">
      <c r="A93" s="317" t="s">
        <v>10</v>
      </c>
      <c r="B93" s="318">
        <v>0.75700000000000001</v>
      </c>
      <c r="C93" s="319">
        <v>0.84099999999999997</v>
      </c>
      <c r="D93" s="319">
        <v>1.2150000000000001</v>
      </c>
      <c r="E93" s="319">
        <v>0.91700000000000004</v>
      </c>
      <c r="F93" s="319">
        <v>0.89200000000000002</v>
      </c>
      <c r="G93" s="319">
        <v>0.96899999999999997</v>
      </c>
      <c r="H93" s="319">
        <v>0.93600000000000005</v>
      </c>
      <c r="I93" s="319">
        <v>0.98</v>
      </c>
      <c r="J93" s="319">
        <v>1.054</v>
      </c>
      <c r="K93" s="319">
        <v>1.2270000000000001</v>
      </c>
      <c r="L93" s="319">
        <v>1.276</v>
      </c>
      <c r="M93" s="319">
        <v>1.2030000000000001</v>
      </c>
      <c r="N93" s="318">
        <v>1.1220000000000001</v>
      </c>
      <c r="O93" s="319">
        <v>1.284</v>
      </c>
      <c r="P93" s="319">
        <v>1.6359999999999999</v>
      </c>
      <c r="Q93" s="319">
        <v>1.9590000000000001</v>
      </c>
      <c r="R93" s="319">
        <v>2.2080000000000002</v>
      </c>
      <c r="S93" s="319">
        <v>2.3069999999999999</v>
      </c>
      <c r="T93" s="319">
        <v>2.4300000000000002</v>
      </c>
      <c r="U93" s="319">
        <v>2.5150000000000001</v>
      </c>
      <c r="V93" s="319">
        <v>2.6320000000000001</v>
      </c>
      <c r="W93" s="319">
        <v>2.4929999999999999</v>
      </c>
      <c r="X93" s="319">
        <v>2.36</v>
      </c>
      <c r="Y93" s="320">
        <v>2.089</v>
      </c>
      <c r="Z93" s="336">
        <v>0.99979166666666663</v>
      </c>
      <c r="AA93" s="315">
        <v>2.0493333333333337</v>
      </c>
      <c r="AB93" s="321">
        <f t="shared" si="4"/>
        <v>1.049541666666667</v>
      </c>
    </row>
    <row r="94" spans="1:28" ht="21" customHeight="1">
      <c r="A94" s="317" t="s">
        <v>11</v>
      </c>
      <c r="B94" s="318">
        <v>2.6539999999999999</v>
      </c>
      <c r="C94" s="319">
        <v>2.7120000000000002</v>
      </c>
      <c r="D94" s="319">
        <v>3.3370000000000002</v>
      </c>
      <c r="E94" s="319">
        <v>3.323</v>
      </c>
      <c r="F94" s="319">
        <v>3.0539999999999998</v>
      </c>
      <c r="G94" s="319">
        <v>2.7370000000000001</v>
      </c>
      <c r="H94" s="319">
        <v>2.75</v>
      </c>
      <c r="I94" s="319">
        <v>2.9740000000000002</v>
      </c>
      <c r="J94" s="319">
        <v>2.94</v>
      </c>
      <c r="K94" s="319">
        <v>2.9009999999999998</v>
      </c>
      <c r="L94" s="319">
        <v>2.641</v>
      </c>
      <c r="M94" s="319">
        <v>2.262</v>
      </c>
      <c r="N94" s="318">
        <v>3.0680000000000001</v>
      </c>
      <c r="O94" s="319">
        <v>3.1280000000000001</v>
      </c>
      <c r="P94" s="319">
        <v>3.4809999999999999</v>
      </c>
      <c r="Q94" s="319">
        <v>3.8929999999999998</v>
      </c>
      <c r="R94" s="319">
        <v>4.1470000000000002</v>
      </c>
      <c r="S94" s="319">
        <v>4.3010000000000002</v>
      </c>
      <c r="T94" s="319">
        <v>4.0490000000000004</v>
      </c>
      <c r="U94" s="319">
        <v>4.6980000000000004</v>
      </c>
      <c r="V94" s="319">
        <v>4.984</v>
      </c>
      <c r="W94" s="319">
        <v>4.8499999999999996</v>
      </c>
      <c r="X94" s="319">
        <v>4.97</v>
      </c>
      <c r="Y94" s="320">
        <v>4.5229999999999997</v>
      </c>
      <c r="Z94" s="336">
        <v>2.8582083333333337</v>
      </c>
      <c r="AA94" s="315">
        <v>4.0801249999999998</v>
      </c>
      <c r="AB94" s="321">
        <f t="shared" si="4"/>
        <v>1.2219166666666661</v>
      </c>
    </row>
    <row r="95" spans="1:28" ht="21" customHeight="1">
      <c r="A95" s="317" t="s">
        <v>12</v>
      </c>
      <c r="B95" s="318">
        <v>1.1259999999999999</v>
      </c>
      <c r="C95" s="319">
        <v>1.272</v>
      </c>
      <c r="D95" s="319">
        <v>1.8109999999999999</v>
      </c>
      <c r="E95" s="319">
        <v>1.772</v>
      </c>
      <c r="F95" s="319">
        <v>1.6850000000000001</v>
      </c>
      <c r="G95" s="319">
        <v>1.3819999999999999</v>
      </c>
      <c r="H95" s="319">
        <v>1.431</v>
      </c>
      <c r="I95" s="319">
        <v>1.546</v>
      </c>
      <c r="J95" s="319">
        <v>1.5580000000000001</v>
      </c>
      <c r="K95" s="319">
        <v>1.4279999999999999</v>
      </c>
      <c r="L95" s="319">
        <v>1.494</v>
      </c>
      <c r="M95" s="319">
        <v>1.103</v>
      </c>
      <c r="N95" s="318">
        <v>1.2949999999999999</v>
      </c>
      <c r="O95" s="319">
        <v>1.7969999999999999</v>
      </c>
      <c r="P95" s="319">
        <v>1.8149999999999999</v>
      </c>
      <c r="Q95" s="319">
        <v>2.0920000000000001</v>
      </c>
      <c r="R95" s="319">
        <v>2.2930000000000001</v>
      </c>
      <c r="S95" s="319">
        <v>2.4529999999999998</v>
      </c>
      <c r="T95" s="319">
        <v>2.6070000000000002</v>
      </c>
      <c r="U95" s="319">
        <v>2.742</v>
      </c>
      <c r="V95" s="319">
        <v>2.8109999999999999</v>
      </c>
      <c r="W95" s="319">
        <v>2.9159999999999999</v>
      </c>
      <c r="X95" s="319">
        <v>2.8450000000000002</v>
      </c>
      <c r="Y95" s="320">
        <v>2.8140000000000001</v>
      </c>
      <c r="Z95" s="336">
        <v>1.4550833333333333</v>
      </c>
      <c r="AA95" s="315">
        <v>2.3020416666666663</v>
      </c>
      <c r="AB95" s="321">
        <f t="shared" si="4"/>
        <v>0.84695833333333304</v>
      </c>
    </row>
    <row r="96" spans="1:28" ht="21" customHeight="1">
      <c r="A96" s="317" t="s">
        <v>13</v>
      </c>
      <c r="B96" s="318">
        <v>1.337</v>
      </c>
      <c r="C96" s="319">
        <v>1.4550000000000001</v>
      </c>
      <c r="D96" s="319">
        <v>1.7549999999999999</v>
      </c>
      <c r="E96" s="319">
        <v>1.972</v>
      </c>
      <c r="F96" s="319">
        <v>2.2170000000000001</v>
      </c>
      <c r="G96" s="319">
        <v>2.2879999999999998</v>
      </c>
      <c r="H96" s="319">
        <v>2.258</v>
      </c>
      <c r="I96" s="319">
        <v>2.532</v>
      </c>
      <c r="J96" s="319">
        <v>2.649</v>
      </c>
      <c r="K96" s="319">
        <v>2.4689999999999999</v>
      </c>
      <c r="L96" s="319">
        <v>2.3769999999999998</v>
      </c>
      <c r="M96" s="319">
        <v>2.2170000000000001</v>
      </c>
      <c r="N96" s="318">
        <v>1.4850000000000001</v>
      </c>
      <c r="O96" s="319">
        <v>1.72</v>
      </c>
      <c r="P96" s="319">
        <v>2.0510000000000002</v>
      </c>
      <c r="Q96" s="319">
        <v>2.266</v>
      </c>
      <c r="R96" s="319">
        <v>2.3839999999999999</v>
      </c>
      <c r="S96" s="319">
        <v>2.423</v>
      </c>
      <c r="T96" s="319">
        <v>2.2890000000000001</v>
      </c>
      <c r="U96" s="319">
        <v>2.3010000000000002</v>
      </c>
      <c r="V96" s="319">
        <v>2.4590000000000001</v>
      </c>
      <c r="W96" s="319">
        <v>2.4900000000000002</v>
      </c>
      <c r="X96" s="319">
        <v>2.516</v>
      </c>
      <c r="Y96" s="320">
        <v>2.7490000000000001</v>
      </c>
      <c r="Z96" s="336">
        <v>2.0876666666666663</v>
      </c>
      <c r="AA96" s="315">
        <v>2.2389166666666664</v>
      </c>
      <c r="AB96" s="321">
        <f t="shared" si="4"/>
        <v>0.15125000000000011</v>
      </c>
    </row>
    <row r="97" spans="1:28" ht="21" customHeight="1" thickBot="1">
      <c r="A97" s="322" t="s">
        <v>14</v>
      </c>
      <c r="B97" s="323">
        <v>3.2010000000000001</v>
      </c>
      <c r="C97" s="324">
        <v>3.3889999999999998</v>
      </c>
      <c r="D97" s="324">
        <v>3.5139999999999998</v>
      </c>
      <c r="E97" s="324">
        <v>3.597</v>
      </c>
      <c r="F97" s="324">
        <v>4.1340000000000003</v>
      </c>
      <c r="G97" s="324">
        <v>4.367</v>
      </c>
      <c r="H97" s="324">
        <v>4.0709999999999997</v>
      </c>
      <c r="I97" s="324">
        <v>3.7069999999999999</v>
      </c>
      <c r="J97" s="324">
        <v>3.2490000000000001</v>
      </c>
      <c r="K97" s="324">
        <v>3.0270000000000001</v>
      </c>
      <c r="L97" s="324">
        <v>2.569</v>
      </c>
      <c r="M97" s="324">
        <v>2.2799999999999998</v>
      </c>
      <c r="N97" s="323">
        <v>2.8069999999999999</v>
      </c>
      <c r="O97" s="324">
        <v>3.0329999999999999</v>
      </c>
      <c r="P97" s="324">
        <v>3.7589999999999999</v>
      </c>
      <c r="Q97" s="324">
        <v>3.9550000000000001</v>
      </c>
      <c r="R97" s="324">
        <v>4.0350000000000001</v>
      </c>
      <c r="S97" s="324">
        <v>3.8879999999999999</v>
      </c>
      <c r="T97" s="324">
        <v>4.4779999999999998</v>
      </c>
      <c r="U97" s="324">
        <v>4.8120000000000003</v>
      </c>
      <c r="V97" s="324">
        <v>5.3</v>
      </c>
      <c r="W97" s="324">
        <v>5.657</v>
      </c>
      <c r="X97" s="324">
        <v>5.7569999999999997</v>
      </c>
      <c r="Y97" s="325">
        <v>5.399</v>
      </c>
      <c r="Z97" s="337">
        <v>3.4693749999999999</v>
      </c>
      <c r="AA97" s="315">
        <v>4.2767083333333327</v>
      </c>
      <c r="AB97" s="321">
        <f t="shared" si="4"/>
        <v>0.80733333333333279</v>
      </c>
    </row>
    <row r="98" spans="1:28" ht="21" customHeight="1" thickBot="1">
      <c r="A98" s="322" t="s">
        <v>15</v>
      </c>
      <c r="B98" s="327">
        <v>33.793999999999997</v>
      </c>
      <c r="C98" s="328">
        <v>34.634999999999998</v>
      </c>
      <c r="D98" s="328">
        <v>38.863</v>
      </c>
      <c r="E98" s="328">
        <v>39.762999999999998</v>
      </c>
      <c r="F98" s="328">
        <v>42.631999999999998</v>
      </c>
      <c r="G98" s="328">
        <v>44.031999999999996</v>
      </c>
      <c r="H98" s="328">
        <v>40.174999999999997</v>
      </c>
      <c r="I98" s="328">
        <v>40.579000000000001</v>
      </c>
      <c r="J98" s="328">
        <v>41.421999999999997</v>
      </c>
      <c r="K98" s="328">
        <v>39.137</v>
      </c>
      <c r="L98" s="328">
        <v>37.500999999999998</v>
      </c>
      <c r="M98" s="328">
        <v>35.177999999999997</v>
      </c>
      <c r="N98" s="327">
        <v>36.393999999999998</v>
      </c>
      <c r="O98" s="328">
        <v>38.301000000000002</v>
      </c>
      <c r="P98" s="328">
        <v>40.808</v>
      </c>
      <c r="Q98" s="329">
        <v>44.246000000000002</v>
      </c>
      <c r="R98" s="329">
        <v>48.023000000000003</v>
      </c>
      <c r="S98" s="328">
        <v>49.478999999999999</v>
      </c>
      <c r="T98" s="328">
        <v>51.079000000000001</v>
      </c>
      <c r="U98" s="328">
        <v>54.723999999999997</v>
      </c>
      <c r="V98" s="328">
        <v>56.555999999999997</v>
      </c>
      <c r="W98" s="328">
        <v>58.216999999999999</v>
      </c>
      <c r="X98" s="328">
        <v>59.396999999999998</v>
      </c>
      <c r="Y98" s="330">
        <v>58.738999999999997</v>
      </c>
      <c r="Z98" s="337">
        <v>38.964041666666667</v>
      </c>
      <c r="AA98" s="331">
        <v>48.681874999999998</v>
      </c>
      <c r="AB98" s="332">
        <f t="shared" si="4"/>
        <v>9.7178333333333313</v>
      </c>
    </row>
    <row r="99" spans="1:28" ht="21" customHeight="1">
      <c r="A99" s="292" t="s">
        <v>258</v>
      </c>
    </row>
  </sheetData>
  <mergeCells count="25">
    <mergeCell ref="A1:AB1"/>
    <mergeCell ref="A2:A3"/>
    <mergeCell ref="Z2:AB2"/>
    <mergeCell ref="B2:M2"/>
    <mergeCell ref="N2:Y2"/>
    <mergeCell ref="A22:AB22"/>
    <mergeCell ref="A23:A24"/>
    <mergeCell ref="Z23:AB23"/>
    <mergeCell ref="B23:M23"/>
    <mergeCell ref="N23:Y23"/>
    <mergeCell ref="A42:AB42"/>
    <mergeCell ref="A43:A44"/>
    <mergeCell ref="Z43:AB43"/>
    <mergeCell ref="B43:M43"/>
    <mergeCell ref="N43:Y43"/>
    <mergeCell ref="A62:AB62"/>
    <mergeCell ref="A63:A64"/>
    <mergeCell ref="Z63:AB63"/>
    <mergeCell ref="N63:Y63"/>
    <mergeCell ref="B63:M63"/>
    <mergeCell ref="A81:AB81"/>
    <mergeCell ref="A82:A83"/>
    <mergeCell ref="Z82:AB82"/>
    <mergeCell ref="B82:M82"/>
    <mergeCell ref="N82:Y82"/>
  </mergeCells>
  <printOptions horizontalCentered="1"/>
  <pageMargins left="0" right="0" top="0.59055118110236227" bottom="0" header="0.31496062992125984" footer="0.31496062992125984"/>
  <pageSetup paperSize="9" scale="44" fitToHeight="3" orientation="landscape" horizontalDpi="4294967294" r:id="rId1"/>
  <headerFooter>
    <oddHeader>&amp;R&amp;14Příloha č. 3a
str. &amp;P</oddHeader>
  </headerFooter>
  <rowBreaks count="2" manualBreakCount="2">
    <brk id="41" max="27" man="1"/>
    <brk id="80" max="2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20"/>
  <sheetViews>
    <sheetView zoomScale="70" zoomScaleNormal="70" workbookViewId="0">
      <selection activeCell="F53" sqref="F53"/>
    </sheetView>
  </sheetViews>
  <sheetFormatPr defaultRowHeight="15"/>
  <cols>
    <col min="1" max="1" width="29.5703125" customWidth="1"/>
    <col min="2" max="27" width="9.42578125" customWidth="1"/>
    <col min="28" max="28" width="8.140625" customWidth="1"/>
  </cols>
  <sheetData>
    <row r="1" spans="1:28" ht="45.75" customHeight="1" thickBot="1">
      <c r="A1" s="593" t="s">
        <v>25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  <c r="R1" s="593"/>
      <c r="S1" s="593"/>
      <c r="T1" s="593"/>
      <c r="U1" s="593"/>
      <c r="V1" s="593"/>
      <c r="W1" s="593"/>
      <c r="X1" s="593"/>
      <c r="Y1" s="593"/>
      <c r="Z1" s="593"/>
      <c r="AA1" s="593"/>
      <c r="AB1" s="593"/>
    </row>
    <row r="2" spans="1:28" ht="29.25" customHeight="1" thickBot="1">
      <c r="A2" s="588"/>
      <c r="B2" s="594">
        <v>2013</v>
      </c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6"/>
      <c r="N2" s="594">
        <v>2014</v>
      </c>
      <c r="O2" s="595"/>
      <c r="P2" s="595"/>
      <c r="Q2" s="595"/>
      <c r="R2" s="595"/>
      <c r="S2" s="595"/>
      <c r="T2" s="595"/>
      <c r="U2" s="595"/>
      <c r="V2" s="595"/>
      <c r="W2" s="595"/>
      <c r="X2" s="595"/>
      <c r="Y2" s="596"/>
      <c r="Z2" s="590" t="s">
        <v>257</v>
      </c>
      <c r="AA2" s="591"/>
      <c r="AB2" s="592"/>
    </row>
    <row r="3" spans="1:28" ht="29.25" customHeight="1" thickBot="1">
      <c r="A3" s="589"/>
      <c r="B3" s="265">
        <v>1</v>
      </c>
      <c r="C3" s="266">
        <v>2</v>
      </c>
      <c r="D3" s="266">
        <v>3</v>
      </c>
      <c r="E3" s="266">
        <v>4</v>
      </c>
      <c r="F3" s="266">
        <v>5</v>
      </c>
      <c r="G3" s="266">
        <v>6</v>
      </c>
      <c r="H3" s="266">
        <v>7</v>
      </c>
      <c r="I3" s="266">
        <v>8</v>
      </c>
      <c r="J3" s="266">
        <v>9</v>
      </c>
      <c r="K3" s="266">
        <v>10</v>
      </c>
      <c r="L3" s="266">
        <v>11</v>
      </c>
      <c r="M3" s="266">
        <v>12</v>
      </c>
      <c r="N3" s="265">
        <v>1</v>
      </c>
      <c r="O3" s="266">
        <v>2</v>
      </c>
      <c r="P3" s="266">
        <v>3</v>
      </c>
      <c r="Q3" s="266">
        <v>4</v>
      </c>
      <c r="R3" s="266">
        <v>5</v>
      </c>
      <c r="S3" s="266">
        <v>6</v>
      </c>
      <c r="T3" s="266">
        <v>7</v>
      </c>
      <c r="U3" s="266">
        <v>8</v>
      </c>
      <c r="V3" s="266">
        <v>9</v>
      </c>
      <c r="W3" s="266">
        <v>10</v>
      </c>
      <c r="X3" s="266">
        <v>11</v>
      </c>
      <c r="Y3" s="267">
        <v>12</v>
      </c>
      <c r="Z3" s="268">
        <v>2013</v>
      </c>
      <c r="AA3" s="269">
        <v>2014</v>
      </c>
      <c r="AB3" s="270" t="s">
        <v>120</v>
      </c>
    </row>
    <row r="4" spans="1:28" ht="29.25" customHeight="1">
      <c r="A4" s="271" t="s">
        <v>18</v>
      </c>
      <c r="B4" s="272">
        <v>585.80899999999997</v>
      </c>
      <c r="C4" s="273">
        <v>593.68299999999999</v>
      </c>
      <c r="D4" s="273">
        <v>587.76800000000003</v>
      </c>
      <c r="E4" s="273">
        <v>565.22799999999995</v>
      </c>
      <c r="F4" s="273">
        <v>547.46299999999997</v>
      </c>
      <c r="G4" s="273">
        <v>540.47299999999996</v>
      </c>
      <c r="H4" s="273">
        <v>551.096</v>
      </c>
      <c r="I4" s="273">
        <v>551.73099999999999</v>
      </c>
      <c r="J4" s="273">
        <v>557.05799999999999</v>
      </c>
      <c r="K4" s="273">
        <v>556.68100000000004</v>
      </c>
      <c r="L4" s="273">
        <v>565.31299999999999</v>
      </c>
      <c r="M4" s="273">
        <v>596.83299999999997</v>
      </c>
      <c r="N4" s="272">
        <v>629.274</v>
      </c>
      <c r="O4" s="273">
        <v>625.39</v>
      </c>
      <c r="P4" s="273">
        <v>608.31500000000005</v>
      </c>
      <c r="Q4" s="273">
        <v>574.90800000000002</v>
      </c>
      <c r="R4" s="273">
        <v>549.97299999999996</v>
      </c>
      <c r="S4" s="273">
        <v>537.17899999999997</v>
      </c>
      <c r="T4" s="273">
        <v>541.36400000000003</v>
      </c>
      <c r="U4" s="273">
        <v>535.22500000000002</v>
      </c>
      <c r="V4" s="273">
        <v>529.09799999999996</v>
      </c>
      <c r="W4" s="273">
        <v>519.63800000000003</v>
      </c>
      <c r="X4" s="273">
        <v>517.50800000000004</v>
      </c>
      <c r="Y4" s="274">
        <v>541.91399999999999</v>
      </c>
      <c r="Z4" s="275">
        <f>+p3a!Z39</f>
        <v>564.44791666666663</v>
      </c>
      <c r="AA4" s="275">
        <f>+p3a!AA39</f>
        <v>561.43712500000004</v>
      </c>
      <c r="AB4" s="274">
        <f>AA4-Z4</f>
        <v>-3.0107916666665915</v>
      </c>
    </row>
    <row r="5" spans="1:28" ht="29.25" customHeight="1">
      <c r="A5" s="271" t="s">
        <v>19</v>
      </c>
      <c r="B5" s="276">
        <v>274.45800000000003</v>
      </c>
      <c r="C5" s="277">
        <v>276.702</v>
      </c>
      <c r="D5" s="277">
        <v>276.16699999999997</v>
      </c>
      <c r="E5" s="277">
        <v>271.827</v>
      </c>
      <c r="F5" s="277">
        <v>268.93299999999999</v>
      </c>
      <c r="G5" s="277">
        <v>269.16800000000001</v>
      </c>
      <c r="H5" s="277">
        <v>280.72199999999998</v>
      </c>
      <c r="I5" s="277">
        <v>282.38099999999997</v>
      </c>
      <c r="J5" s="277">
        <v>283.38600000000002</v>
      </c>
      <c r="K5" s="277">
        <v>282.69299999999998</v>
      </c>
      <c r="L5" s="277">
        <v>284.2</v>
      </c>
      <c r="M5" s="277">
        <v>289.50099999999998</v>
      </c>
      <c r="N5" s="276">
        <v>297.23500000000001</v>
      </c>
      <c r="O5" s="277">
        <v>294.92399999999998</v>
      </c>
      <c r="P5" s="277">
        <v>290.22500000000002</v>
      </c>
      <c r="Q5" s="277">
        <v>281.22800000000001</v>
      </c>
      <c r="R5" s="277">
        <v>275.03300000000002</v>
      </c>
      <c r="S5" s="277">
        <v>273.17500000000001</v>
      </c>
      <c r="T5" s="277">
        <v>281.87799999999999</v>
      </c>
      <c r="U5" s="277">
        <v>280.37</v>
      </c>
      <c r="V5" s="277">
        <v>275.07600000000002</v>
      </c>
      <c r="W5" s="277">
        <v>269.68599999999998</v>
      </c>
      <c r="X5" s="277">
        <v>266.32100000000003</v>
      </c>
      <c r="Y5" s="278">
        <v>268.94200000000001</v>
      </c>
      <c r="Z5" s="279">
        <f>+p3a!Z79</f>
        <v>277.39033333333333</v>
      </c>
      <c r="AA5" s="279">
        <f>+p3a!AA79</f>
        <v>280.364375</v>
      </c>
      <c r="AB5" s="278">
        <f t="shared" ref="AB5:AB13" si="0">AA5-Z5</f>
        <v>2.9740416666666647</v>
      </c>
    </row>
    <row r="6" spans="1:28" ht="29.25" customHeight="1">
      <c r="A6" s="271" t="s">
        <v>20</v>
      </c>
      <c r="B6" s="276">
        <v>311.351</v>
      </c>
      <c r="C6" s="277">
        <v>316.98099999999999</v>
      </c>
      <c r="D6" s="277">
        <v>311.601</v>
      </c>
      <c r="E6" s="277">
        <v>293.40100000000001</v>
      </c>
      <c r="F6" s="277">
        <v>278.52999999999997</v>
      </c>
      <c r="G6" s="277">
        <v>271.30500000000001</v>
      </c>
      <c r="H6" s="277">
        <f>+H4-H5</f>
        <v>270.37400000000002</v>
      </c>
      <c r="I6" s="277">
        <f t="shared" ref="I6:M6" si="1">+I4-I5</f>
        <v>269.35000000000002</v>
      </c>
      <c r="J6" s="277">
        <f t="shared" si="1"/>
        <v>273.67199999999997</v>
      </c>
      <c r="K6" s="277">
        <f t="shared" si="1"/>
        <v>273.98800000000006</v>
      </c>
      <c r="L6" s="277">
        <f t="shared" si="1"/>
        <v>281.113</v>
      </c>
      <c r="M6" s="277">
        <f t="shared" si="1"/>
        <v>307.33199999999999</v>
      </c>
      <c r="N6" s="276">
        <v>332.03899999999999</v>
      </c>
      <c r="O6" s="277">
        <v>330.46600000000001</v>
      </c>
      <c r="P6" s="277">
        <v>318.09000000000003</v>
      </c>
      <c r="Q6" s="277">
        <v>293.68</v>
      </c>
      <c r="R6" s="277">
        <v>274.93999999999994</v>
      </c>
      <c r="S6" s="277">
        <v>264.00399999999996</v>
      </c>
      <c r="T6" s="277">
        <f t="shared" ref="T6:Y6" si="2">+T4-T5</f>
        <v>259.48600000000005</v>
      </c>
      <c r="U6" s="277">
        <f t="shared" si="2"/>
        <v>254.85500000000002</v>
      </c>
      <c r="V6" s="277">
        <f t="shared" si="2"/>
        <v>254.02199999999993</v>
      </c>
      <c r="W6" s="277">
        <f t="shared" si="2"/>
        <v>249.95200000000006</v>
      </c>
      <c r="X6" s="277">
        <f t="shared" si="2"/>
        <v>251.18700000000001</v>
      </c>
      <c r="Y6" s="278">
        <f t="shared" si="2"/>
        <v>272.97199999999998</v>
      </c>
      <c r="Z6" s="279">
        <f>+Z4-Z5</f>
        <v>287.0575833333333</v>
      </c>
      <c r="AA6" s="279">
        <f>+AA4-AA5</f>
        <v>281.07275000000004</v>
      </c>
      <c r="AB6" s="278">
        <f t="shared" si="0"/>
        <v>-5.9848333333332562</v>
      </c>
    </row>
    <row r="7" spans="1:28" ht="29.25" customHeight="1">
      <c r="A7" s="271" t="s">
        <v>21</v>
      </c>
      <c r="B7" s="276">
        <v>138.10400000000001</v>
      </c>
      <c r="C7" s="277">
        <v>143.76</v>
      </c>
      <c r="D7" s="277">
        <v>132.398</v>
      </c>
      <c r="E7" s="277">
        <v>126.18</v>
      </c>
      <c r="F7" s="277">
        <v>114.58499999999999</v>
      </c>
      <c r="G7" s="277">
        <v>108.911</v>
      </c>
      <c r="H7" s="277">
        <v>111.31699999999999</v>
      </c>
      <c r="I7" s="277">
        <v>111.967</v>
      </c>
      <c r="J7" s="277">
        <v>104.244</v>
      </c>
      <c r="K7" s="277">
        <v>103.83799999999999</v>
      </c>
      <c r="L7" s="277">
        <v>108.20399999999999</v>
      </c>
      <c r="M7" s="277">
        <v>120.03</v>
      </c>
      <c r="N7" s="276">
        <v>150.52799999999999</v>
      </c>
      <c r="O7" s="277">
        <v>152.50700000000001</v>
      </c>
      <c r="P7" s="277">
        <v>137.291</v>
      </c>
      <c r="Q7" s="277">
        <v>119.059</v>
      </c>
      <c r="R7" s="277">
        <v>107.98</v>
      </c>
      <c r="S7" s="277">
        <v>99.994</v>
      </c>
      <c r="T7" s="277">
        <v>107.762</v>
      </c>
      <c r="U7" s="277">
        <v>105.15</v>
      </c>
      <c r="V7" s="277">
        <v>96.765000000000001</v>
      </c>
      <c r="W7" s="277">
        <v>96.082999999999998</v>
      </c>
      <c r="X7" s="277">
        <v>99.891000000000005</v>
      </c>
      <c r="Y7" s="278">
        <v>115.747</v>
      </c>
      <c r="Z7" s="280">
        <f>+p3a!Z59</f>
        <v>117.94629166666667</v>
      </c>
      <c r="AA7" s="280">
        <f>+p3a!AA59</f>
        <v>115.90820833333333</v>
      </c>
      <c r="AB7" s="278">
        <f t="shared" si="0"/>
        <v>-2.0380833333333328</v>
      </c>
    </row>
    <row r="8" spans="1:28" ht="29.25" customHeight="1">
      <c r="A8" s="271" t="s">
        <v>22</v>
      </c>
      <c r="B8" s="276">
        <v>43.006999999999998</v>
      </c>
      <c r="C8" s="277">
        <v>36.886000000000003</v>
      </c>
      <c r="D8" s="277">
        <v>49.814</v>
      </c>
      <c r="E8" s="277">
        <v>69.11</v>
      </c>
      <c r="F8" s="277">
        <v>58.262</v>
      </c>
      <c r="G8" s="277">
        <v>45.524000000000001</v>
      </c>
      <c r="H8" s="277">
        <v>42.24</v>
      </c>
      <c r="I8" s="277">
        <v>41.198999999999998</v>
      </c>
      <c r="J8" s="277">
        <v>59.792999999999999</v>
      </c>
      <c r="K8" s="277">
        <v>46.72</v>
      </c>
      <c r="L8" s="277">
        <v>42.203000000000003</v>
      </c>
      <c r="M8" s="277">
        <v>28.225000000000001</v>
      </c>
      <c r="N8" s="276">
        <v>49.005000000000003</v>
      </c>
      <c r="O8" s="277">
        <v>51.753999999999998</v>
      </c>
      <c r="P8" s="277">
        <v>67.405000000000001</v>
      </c>
      <c r="Q8" s="277">
        <v>81.787000000000006</v>
      </c>
      <c r="R8" s="277">
        <v>66.367000000000004</v>
      </c>
      <c r="S8" s="277">
        <v>57.097999999999999</v>
      </c>
      <c r="T8" s="277">
        <v>52.292999999999999</v>
      </c>
      <c r="U8" s="277">
        <v>47.826000000000001</v>
      </c>
      <c r="V8" s="277">
        <v>73.606999999999999</v>
      </c>
      <c r="W8" s="277">
        <v>60.203000000000003</v>
      </c>
      <c r="X8" s="277">
        <v>51.555</v>
      </c>
      <c r="Y8" s="278">
        <v>39.378</v>
      </c>
      <c r="Z8" s="280">
        <f>+[3]NEZ13OK!$H$88</f>
        <v>46.91525</v>
      </c>
      <c r="AA8" s="280">
        <f>+[3]NEZ14OK!$F$88</f>
        <v>53.613250000000001</v>
      </c>
      <c r="AB8" s="278">
        <f t="shared" si="0"/>
        <v>6.6980000000000004</v>
      </c>
    </row>
    <row r="9" spans="1:28" ht="29.25" customHeight="1">
      <c r="A9" s="271" t="s">
        <v>23</v>
      </c>
      <c r="B9" s="276">
        <v>26.661999999999999</v>
      </c>
      <c r="C9" s="277">
        <v>18.837</v>
      </c>
      <c r="D9" s="277">
        <v>26.587</v>
      </c>
      <c r="E9" s="277">
        <v>43.125999999999998</v>
      </c>
      <c r="F9" s="277">
        <v>33.954000000000001</v>
      </c>
      <c r="G9" s="277">
        <v>24.725999999999999</v>
      </c>
      <c r="H9" s="277">
        <v>16.847000000000001</v>
      </c>
      <c r="I9" s="277">
        <v>17.763999999999999</v>
      </c>
      <c r="J9" s="277">
        <v>31.698</v>
      </c>
      <c r="K9" s="277">
        <v>19.93</v>
      </c>
      <c r="L9" s="277">
        <v>16.597999999999999</v>
      </c>
      <c r="M9" s="277">
        <v>12.661</v>
      </c>
      <c r="N9" s="276">
        <v>29.573</v>
      </c>
      <c r="O9" s="277">
        <v>32.718000000000004</v>
      </c>
      <c r="P9" s="277">
        <v>49.142000000000003</v>
      </c>
      <c r="Q9" s="277">
        <v>62.570999999999998</v>
      </c>
      <c r="R9" s="277">
        <v>47.47</v>
      </c>
      <c r="S9" s="277">
        <v>37.923000000000002</v>
      </c>
      <c r="T9" s="277">
        <v>31.654</v>
      </c>
      <c r="U9" s="277">
        <v>30.638999999999999</v>
      </c>
      <c r="V9" s="277">
        <v>46.518000000000001</v>
      </c>
      <c r="W9" s="277">
        <v>38.701000000000001</v>
      </c>
      <c r="X9" s="277">
        <v>33.396000000000001</v>
      </c>
      <c r="Y9" s="278">
        <v>23.16</v>
      </c>
      <c r="Z9" s="280">
        <f>+[3]NEZ13OK!$M$88</f>
        <v>24.115833333333331</v>
      </c>
      <c r="AA9" s="280">
        <f>+[3]NEZ14OK!$M$88</f>
        <v>38.622083333333336</v>
      </c>
      <c r="AB9" s="278">
        <f t="shared" si="0"/>
        <v>14.506250000000005</v>
      </c>
    </row>
    <row r="10" spans="1:28" ht="29.25" customHeight="1">
      <c r="A10" s="271" t="s">
        <v>81</v>
      </c>
      <c r="B10" s="276">
        <v>1.4650000000000001</v>
      </c>
      <c r="C10" s="277">
        <v>1.05</v>
      </c>
      <c r="D10" s="277">
        <v>2.4790000000000001</v>
      </c>
      <c r="E10" s="277">
        <v>6.6920000000000002</v>
      </c>
      <c r="F10" s="277">
        <v>4.8929999999999998</v>
      </c>
      <c r="G10" s="277">
        <v>3.923</v>
      </c>
      <c r="H10" s="277">
        <v>2.3969999999999998</v>
      </c>
      <c r="I10" s="277">
        <v>1.331</v>
      </c>
      <c r="J10" s="277">
        <v>2.7280000000000002</v>
      </c>
      <c r="K10" s="277">
        <v>1.823</v>
      </c>
      <c r="L10" s="277">
        <v>1.548</v>
      </c>
      <c r="M10" s="277">
        <v>1.8120000000000001</v>
      </c>
      <c r="N10" s="276">
        <v>2.0499999999999998</v>
      </c>
      <c r="O10" s="277">
        <v>1.802</v>
      </c>
      <c r="P10" s="277">
        <v>5.7370000000000001</v>
      </c>
      <c r="Q10" s="277">
        <v>12.254</v>
      </c>
      <c r="R10" s="277">
        <v>9.1549999999999994</v>
      </c>
      <c r="S10" s="277">
        <v>6.95</v>
      </c>
      <c r="T10" s="277">
        <v>6.7359999999999998</v>
      </c>
      <c r="U10" s="277">
        <v>6.8140000000000001</v>
      </c>
      <c r="V10" s="277">
        <v>9.4480000000000004</v>
      </c>
      <c r="W10" s="277">
        <v>9.0410000000000004</v>
      </c>
      <c r="X10" s="277">
        <v>8.8179999999999996</v>
      </c>
      <c r="Y10" s="278">
        <v>6.0510000000000002</v>
      </c>
      <c r="Z10" s="280">
        <f>+[3]NEZ13OK!$J$88</f>
        <v>2.6784166666666667</v>
      </c>
      <c r="AA10" s="280">
        <f>+[3]NEZ14OK!$J$88</f>
        <v>7.0713333333333335</v>
      </c>
      <c r="AB10" s="278">
        <f t="shared" si="0"/>
        <v>4.3929166666666664</v>
      </c>
    </row>
    <row r="11" spans="1:28" ht="29.25" customHeight="1">
      <c r="A11" s="271" t="s">
        <v>24</v>
      </c>
      <c r="B11" s="276">
        <v>83.504999999999995</v>
      </c>
      <c r="C11" s="277">
        <v>44.76</v>
      </c>
      <c r="D11" s="277">
        <v>43.899000000000001</v>
      </c>
      <c r="E11" s="277">
        <v>46.57</v>
      </c>
      <c r="F11" s="277">
        <v>40.497</v>
      </c>
      <c r="G11" s="277">
        <v>38.533999999999999</v>
      </c>
      <c r="H11" s="277">
        <v>52.863</v>
      </c>
      <c r="I11" s="277">
        <v>41.834000000000003</v>
      </c>
      <c r="J11" s="277">
        <v>65.12</v>
      </c>
      <c r="K11" s="277">
        <v>46.343000000000004</v>
      </c>
      <c r="L11" s="277">
        <v>50.835000000000001</v>
      </c>
      <c r="M11" s="277">
        <v>59.744999999999997</v>
      </c>
      <c r="N11" s="276">
        <v>81.445999999999998</v>
      </c>
      <c r="O11" s="277">
        <v>47.87</v>
      </c>
      <c r="P11" s="277">
        <v>50.33</v>
      </c>
      <c r="Q11" s="277">
        <v>48.38</v>
      </c>
      <c r="R11" s="277">
        <v>41.432000000000002</v>
      </c>
      <c r="S11" s="277">
        <v>44.304000000000002</v>
      </c>
      <c r="T11" s="277">
        <v>56.478000000000002</v>
      </c>
      <c r="U11" s="277">
        <v>41.686999999999998</v>
      </c>
      <c r="V11" s="277">
        <v>67.48</v>
      </c>
      <c r="W11" s="277">
        <v>50.743000000000002</v>
      </c>
      <c r="X11" s="277">
        <v>49.424999999999997</v>
      </c>
      <c r="Y11" s="278">
        <v>63.783999999999999</v>
      </c>
      <c r="Z11" s="280">
        <f>+[3]NEZ13OK!$F$88</f>
        <v>51.208750000000002</v>
      </c>
      <c r="AA11" s="280">
        <f>+[3]NEZ14OK!$F$88</f>
        <v>53.613250000000001</v>
      </c>
      <c r="AB11" s="278">
        <f t="shared" si="0"/>
        <v>2.4044999999999987</v>
      </c>
    </row>
    <row r="12" spans="1:28" ht="29.25" customHeight="1">
      <c r="A12" s="281" t="s">
        <v>201</v>
      </c>
      <c r="B12" s="282">
        <v>33.793999999999997</v>
      </c>
      <c r="C12" s="283">
        <v>34.634999999999998</v>
      </c>
      <c r="D12" s="283">
        <v>38.863</v>
      </c>
      <c r="E12" s="283">
        <v>39.762999999999998</v>
      </c>
      <c r="F12" s="283">
        <v>42.631999999999998</v>
      </c>
      <c r="G12" s="283">
        <v>44.031999999999996</v>
      </c>
      <c r="H12" s="283">
        <v>40.174999999999997</v>
      </c>
      <c r="I12" s="283">
        <v>40.579000000000001</v>
      </c>
      <c r="J12" s="283">
        <v>41.421999999999997</v>
      </c>
      <c r="K12" s="283">
        <v>39.137</v>
      </c>
      <c r="L12" s="283">
        <v>37.500999999999998</v>
      </c>
      <c r="M12" s="283">
        <v>35.177999999999997</v>
      </c>
      <c r="N12" s="282">
        <v>36.393999999999998</v>
      </c>
      <c r="O12" s="283">
        <v>38.301000000000002</v>
      </c>
      <c r="P12" s="283">
        <v>40.808</v>
      </c>
      <c r="Q12" s="283">
        <v>44.246000000000002</v>
      </c>
      <c r="R12" s="283">
        <v>48.023000000000003</v>
      </c>
      <c r="S12" s="283">
        <v>49.478999999999999</v>
      </c>
      <c r="T12" s="283">
        <v>51.079000000000001</v>
      </c>
      <c r="U12" s="283">
        <v>54.723999999999997</v>
      </c>
      <c r="V12" s="283">
        <v>56.555999999999997</v>
      </c>
      <c r="W12" s="283">
        <v>58.216999999999999</v>
      </c>
      <c r="X12" s="283">
        <v>59.396999999999998</v>
      </c>
      <c r="Y12" s="284">
        <v>58.738999999999997</v>
      </c>
      <c r="Z12" s="285">
        <f>+p3a!$Z$98</f>
        <v>38.964041666666667</v>
      </c>
      <c r="AA12" s="285">
        <f>+p3a!$AA$98</f>
        <v>48.681874999999998</v>
      </c>
      <c r="AB12" s="284">
        <f t="shared" si="0"/>
        <v>9.7178333333333313</v>
      </c>
    </row>
    <row r="13" spans="1:28" ht="29.25" customHeight="1" thickBot="1">
      <c r="A13" s="286" t="s">
        <v>256</v>
      </c>
      <c r="B13" s="287">
        <v>17.334704385393856</v>
      </c>
      <c r="C13" s="288">
        <v>17.141128915836582</v>
      </c>
      <c r="D13" s="288">
        <v>15.124102616884954</v>
      </c>
      <c r="E13" s="288">
        <v>14.214923421271031</v>
      </c>
      <c r="F13" s="288">
        <v>12.841597860761869</v>
      </c>
      <c r="G13" s="288">
        <v>12.274550327034884</v>
      </c>
      <c r="H13" s="288">
        <v>13.71738643434972</v>
      </c>
      <c r="I13" s="288">
        <v>13.596466152443382</v>
      </c>
      <c r="J13" s="288">
        <v>13.448360774467675</v>
      </c>
      <c r="K13" s="288">
        <v>14.223905766921328</v>
      </c>
      <c r="L13" s="288">
        <v>15.074611343697502</v>
      </c>
      <c r="M13" s="288">
        <v>16.966086758769684</v>
      </c>
      <c r="N13" s="287">
        <v>17.290597351211741</v>
      </c>
      <c r="O13" s="288">
        <v>16.328294300409908</v>
      </c>
      <c r="P13" s="288">
        <v>14.906758478729662</v>
      </c>
      <c r="Q13" s="288">
        <v>12.993445735207702</v>
      </c>
      <c r="R13" s="288">
        <v>11.452283280927887</v>
      </c>
      <c r="S13" s="288">
        <v>10.85670688574951</v>
      </c>
      <c r="T13" s="288">
        <v>10.598563010239042</v>
      </c>
      <c r="U13" s="288">
        <v>9.78044368101747</v>
      </c>
      <c r="V13" s="288">
        <v>9.3552938680246136</v>
      </c>
      <c r="W13" s="288">
        <v>8.9258807564800655</v>
      </c>
      <c r="X13" s="288">
        <v>8.7126959274037414</v>
      </c>
      <c r="Y13" s="289">
        <v>9.2257954680876413</v>
      </c>
      <c r="Z13" s="290">
        <f>+[3]NEZ13OK!$FH$39</f>
        <v>14.486380070513732</v>
      </c>
      <c r="AA13" s="290">
        <f>+[3]NEZ14OK!$FH$39</f>
        <v>11.532775288544247</v>
      </c>
      <c r="AB13" s="289">
        <f t="shared" si="0"/>
        <v>-2.9536047819694851</v>
      </c>
    </row>
    <row r="14" spans="1:28" ht="21" customHeight="1">
      <c r="A14" s="54" t="s">
        <v>124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18">
      <c r="A15" s="56" t="s">
        <v>125</v>
      </c>
    </row>
    <row r="17" spans="2:27">
      <c r="AA17" s="50"/>
    </row>
    <row r="18" spans="2:27">
      <c r="B18" s="50"/>
    </row>
    <row r="20" spans="2:27">
      <c r="B20" s="50"/>
      <c r="C20" s="50"/>
      <c r="F20" s="50"/>
    </row>
  </sheetData>
  <mergeCells count="5">
    <mergeCell ref="A2:A3"/>
    <mergeCell ref="Z2:AB2"/>
    <mergeCell ref="A1:AB1"/>
    <mergeCell ref="B2:M2"/>
    <mergeCell ref="N2:Y2"/>
  </mergeCells>
  <printOptions horizontalCentered="1"/>
  <pageMargins left="0" right="0" top="0.78740157480314965" bottom="0" header="0.51181102362204722" footer="0.31496062992125984"/>
  <pageSetup paperSize="9" scale="51" orientation="landscape" horizontalDpi="4294967294" r:id="rId1"/>
  <headerFooter>
    <oddHeader>&amp;RPříloha č. 3b</oddHeader>
  </headerFooter>
  <rowBreaks count="2" manualBreakCount="2">
    <brk id="2" max="16383" man="1"/>
    <brk id="18" max="16383" man="1"/>
  </rowBreaks>
  <colBreaks count="2" manualBreakCount="2">
    <brk id="27" max="1048575" man="1"/>
    <brk id="3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34"/>
  <sheetViews>
    <sheetView topLeftCell="A22" zoomScale="80" zoomScaleNormal="80" workbookViewId="0">
      <selection activeCell="M59" sqref="M59"/>
    </sheetView>
  </sheetViews>
  <sheetFormatPr defaultRowHeight="15"/>
  <cols>
    <col min="1" max="1" width="21.42578125" style="189" customWidth="1"/>
    <col min="2" max="16384" width="9.140625" style="189"/>
  </cols>
  <sheetData>
    <row r="1" spans="1:13" ht="36" customHeight="1">
      <c r="A1" s="597" t="s">
        <v>211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</row>
    <row r="2" spans="1:13" ht="33" customHeight="1">
      <c r="A2" s="293"/>
      <c r="B2" s="294" t="s">
        <v>212</v>
      </c>
      <c r="C2" s="294" t="s">
        <v>213</v>
      </c>
      <c r="D2" s="294" t="s">
        <v>214</v>
      </c>
      <c r="E2" s="294" t="s">
        <v>215</v>
      </c>
      <c r="F2" s="294" t="s">
        <v>216</v>
      </c>
      <c r="G2" s="294" t="s">
        <v>217</v>
      </c>
      <c r="H2" s="294" t="s">
        <v>218</v>
      </c>
      <c r="I2" s="294" t="s">
        <v>219</v>
      </c>
      <c r="J2" s="295" t="s">
        <v>220</v>
      </c>
      <c r="K2" s="296" t="s">
        <v>221</v>
      </c>
      <c r="L2" s="296" t="s">
        <v>259</v>
      </c>
      <c r="M2" s="296" t="s">
        <v>260</v>
      </c>
    </row>
    <row r="3" spans="1:13" ht="21" customHeight="1">
      <c r="A3" s="297" t="s">
        <v>287</v>
      </c>
      <c r="B3" s="298">
        <v>5.8</v>
      </c>
      <c r="C3" s="298">
        <v>5.3</v>
      </c>
      <c r="D3" s="298">
        <v>5.3</v>
      </c>
      <c r="E3" s="298">
        <v>5.0999999999999996</v>
      </c>
      <c r="F3" s="298">
        <v>5.8</v>
      </c>
      <c r="G3" s="298">
        <v>5.2</v>
      </c>
      <c r="H3" s="298">
        <v>5.0999999999999996</v>
      </c>
      <c r="I3" s="298">
        <v>5</v>
      </c>
      <c r="J3" s="299">
        <v>5.4</v>
      </c>
      <c r="K3" s="300">
        <v>4.9000000000000004</v>
      </c>
      <c r="L3" s="300">
        <v>4.8</v>
      </c>
      <c r="M3" s="300">
        <v>4.8</v>
      </c>
    </row>
    <row r="4" spans="1:13" ht="21" customHeight="1">
      <c r="A4" s="297" t="s">
        <v>261</v>
      </c>
      <c r="B4" s="298">
        <v>4.3</v>
      </c>
      <c r="C4" s="298">
        <v>4.3</v>
      </c>
      <c r="D4" s="298">
        <v>4.3</v>
      </c>
      <c r="E4" s="298">
        <v>4.4000000000000004</v>
      </c>
      <c r="F4" s="298">
        <v>5.4</v>
      </c>
      <c r="G4" s="298">
        <v>4.5</v>
      </c>
      <c r="H4" s="298">
        <v>4.8</v>
      </c>
      <c r="I4" s="298">
        <v>5</v>
      </c>
      <c r="J4" s="299">
        <v>5.4</v>
      </c>
      <c r="K4" s="301">
        <v>4.7</v>
      </c>
      <c r="L4" s="301">
        <v>5</v>
      </c>
      <c r="M4" s="301" t="s">
        <v>222</v>
      </c>
    </row>
    <row r="5" spans="1:13" ht="21" customHeight="1">
      <c r="A5" s="302" t="s">
        <v>262</v>
      </c>
      <c r="B5" s="346">
        <v>7.1</v>
      </c>
      <c r="C5" s="346">
        <v>6.7</v>
      </c>
      <c r="D5" s="346">
        <v>7</v>
      </c>
      <c r="E5" s="346">
        <v>7.2</v>
      </c>
      <c r="F5" s="346">
        <v>7.5</v>
      </c>
      <c r="G5" s="346">
        <v>6.8</v>
      </c>
      <c r="H5" s="346">
        <v>7</v>
      </c>
      <c r="I5" s="346">
        <v>6.7</v>
      </c>
      <c r="J5" s="347">
        <v>6.8</v>
      </c>
      <c r="K5" s="348">
        <v>6</v>
      </c>
      <c r="L5" s="348">
        <v>5.9</v>
      </c>
      <c r="M5" s="348">
        <v>5.7</v>
      </c>
    </row>
    <row r="6" spans="1:13" ht="21" customHeight="1">
      <c r="A6" s="297" t="s">
        <v>263</v>
      </c>
      <c r="B6" s="298">
        <v>5.2</v>
      </c>
      <c r="C6" s="298">
        <v>4.8</v>
      </c>
      <c r="D6" s="298">
        <v>4.9000000000000004</v>
      </c>
      <c r="E6" s="298">
        <v>5.4</v>
      </c>
      <c r="F6" s="298">
        <v>5.8</v>
      </c>
      <c r="G6" s="298">
        <v>5.6</v>
      </c>
      <c r="H6" s="298">
        <v>5.8</v>
      </c>
      <c r="I6" s="298">
        <v>6.2</v>
      </c>
      <c r="J6" s="299">
        <v>6.2</v>
      </c>
      <c r="K6" s="301">
        <v>5.7</v>
      </c>
      <c r="L6" s="301">
        <v>5.9</v>
      </c>
      <c r="M6" s="301">
        <v>6.1</v>
      </c>
    </row>
    <row r="7" spans="1:13" ht="21" customHeight="1">
      <c r="A7" s="297" t="s">
        <v>223</v>
      </c>
      <c r="B7" s="298">
        <v>6.4</v>
      </c>
      <c r="C7" s="298">
        <v>6.4</v>
      </c>
      <c r="D7" s="298">
        <v>6.3</v>
      </c>
      <c r="E7" s="298">
        <v>6.2</v>
      </c>
      <c r="F7" s="298">
        <v>6</v>
      </c>
      <c r="G7" s="298">
        <v>6.6</v>
      </c>
      <c r="H7" s="298">
        <v>6.5</v>
      </c>
      <c r="I7" s="298">
        <v>6.4</v>
      </c>
      <c r="J7" s="299">
        <v>6</v>
      </c>
      <c r="K7" s="300">
        <v>5.9</v>
      </c>
      <c r="L7" s="300">
        <v>5.9</v>
      </c>
      <c r="M7" s="300">
        <v>5.7</v>
      </c>
    </row>
    <row r="8" spans="1:13" ht="21" customHeight="1">
      <c r="A8" s="297" t="s">
        <v>264</v>
      </c>
      <c r="B8" s="298">
        <v>8.1999999999999993</v>
      </c>
      <c r="C8" s="298">
        <v>7.8</v>
      </c>
      <c r="D8" s="298">
        <v>8</v>
      </c>
      <c r="E8" s="298">
        <v>7.6</v>
      </c>
      <c r="F8" s="298">
        <v>7.8</v>
      </c>
      <c r="G8" s="298">
        <v>7.6</v>
      </c>
      <c r="H8" s="298">
        <v>7.8</v>
      </c>
      <c r="I8" s="298">
        <v>7</v>
      </c>
      <c r="J8" s="299">
        <v>6.7</v>
      </c>
      <c r="K8" s="301">
        <v>6.2</v>
      </c>
      <c r="L8" s="301">
        <v>6.1</v>
      </c>
      <c r="M8" s="301" t="s">
        <v>222</v>
      </c>
    </row>
    <row r="9" spans="1:13" ht="21" customHeight="1">
      <c r="A9" s="297" t="s">
        <v>265</v>
      </c>
      <c r="B9" s="298">
        <v>5.3</v>
      </c>
      <c r="C9" s="298">
        <v>5.0999999999999996</v>
      </c>
      <c r="D9" s="298">
        <v>5.0999999999999996</v>
      </c>
      <c r="E9" s="298">
        <v>5.6</v>
      </c>
      <c r="F9" s="298">
        <v>6.5</v>
      </c>
      <c r="G9" s="298">
        <v>6.6</v>
      </c>
      <c r="H9" s="298">
        <v>6.8</v>
      </c>
      <c r="I9" s="298">
        <v>6.9</v>
      </c>
      <c r="J9" s="299">
        <v>7.5</v>
      </c>
      <c r="K9" s="301">
        <v>7</v>
      </c>
      <c r="L9" s="301">
        <v>6.4</v>
      </c>
      <c r="M9" s="301">
        <v>6.5</v>
      </c>
    </row>
    <row r="10" spans="1:13" ht="21" customHeight="1">
      <c r="A10" s="297" t="s">
        <v>266</v>
      </c>
      <c r="B10" s="298">
        <v>8.1</v>
      </c>
      <c r="C10" s="298">
        <v>7.8</v>
      </c>
      <c r="D10" s="298">
        <v>7.4</v>
      </c>
      <c r="E10" s="298">
        <v>6.9</v>
      </c>
      <c r="F10" s="298">
        <v>7.7</v>
      </c>
      <c r="G10" s="298">
        <v>6.7</v>
      </c>
      <c r="H10" s="298">
        <v>7</v>
      </c>
      <c r="I10" s="298">
        <v>6.5</v>
      </c>
      <c r="J10" s="299">
        <v>7.4</v>
      </c>
      <c r="K10" s="301">
        <v>6.3</v>
      </c>
      <c r="L10" s="301">
        <v>6.5</v>
      </c>
      <c r="M10" s="301" t="s">
        <v>222</v>
      </c>
    </row>
    <row r="11" spans="1:13" ht="21" customHeight="1">
      <c r="A11" s="297" t="s">
        <v>267</v>
      </c>
      <c r="B11" s="298">
        <v>7.3</v>
      </c>
      <c r="C11" s="298">
        <v>6.7</v>
      </c>
      <c r="D11" s="298">
        <v>6.6</v>
      </c>
      <c r="E11" s="298">
        <v>6.6</v>
      </c>
      <c r="F11" s="298">
        <v>7.3</v>
      </c>
      <c r="G11" s="298">
        <v>7.3</v>
      </c>
      <c r="H11" s="298">
        <v>6.7</v>
      </c>
      <c r="I11" s="298">
        <v>7.1</v>
      </c>
      <c r="J11" s="299">
        <v>7.2</v>
      </c>
      <c r="K11" s="301">
        <v>6.7</v>
      </c>
      <c r="L11" s="301">
        <v>6.5</v>
      </c>
      <c r="M11" s="301">
        <v>6.5</v>
      </c>
    </row>
    <row r="12" spans="1:13" ht="21" customHeight="1">
      <c r="A12" s="297" t="s">
        <v>268</v>
      </c>
      <c r="B12" s="298">
        <v>8.1999999999999993</v>
      </c>
      <c r="C12" s="298">
        <v>8.6</v>
      </c>
      <c r="D12" s="298">
        <v>7.5</v>
      </c>
      <c r="E12" s="298">
        <v>7.6</v>
      </c>
      <c r="F12" s="298">
        <v>8.6</v>
      </c>
      <c r="G12" s="298">
        <v>8.6999999999999993</v>
      </c>
      <c r="H12" s="298">
        <v>7.4</v>
      </c>
      <c r="I12" s="298">
        <v>7.4</v>
      </c>
      <c r="J12" s="299">
        <v>8.6</v>
      </c>
      <c r="K12" s="300">
        <v>8.6999999999999993</v>
      </c>
      <c r="L12" s="300">
        <v>7.2</v>
      </c>
      <c r="M12" s="300">
        <v>7.3</v>
      </c>
    </row>
    <row r="13" spans="1:13" ht="21" customHeight="1">
      <c r="A13" s="297" t="s">
        <v>269</v>
      </c>
      <c r="B13" s="298">
        <v>11.9</v>
      </c>
      <c r="C13" s="298">
        <v>11</v>
      </c>
      <c r="D13" s="298">
        <v>10.5</v>
      </c>
      <c r="E13" s="298">
        <v>10.6</v>
      </c>
      <c r="F13" s="298">
        <v>11.6</v>
      </c>
      <c r="G13" s="298">
        <v>10.199999999999999</v>
      </c>
      <c r="H13" s="298">
        <v>9.8000000000000007</v>
      </c>
      <c r="I13" s="298">
        <v>9.1</v>
      </c>
      <c r="J13" s="299">
        <v>8.3000000000000007</v>
      </c>
      <c r="K13" s="300">
        <v>8.1</v>
      </c>
      <c r="L13" s="300">
        <v>7.4</v>
      </c>
      <c r="M13" s="300" t="s">
        <v>222</v>
      </c>
    </row>
    <row r="14" spans="1:13" ht="21" customHeight="1">
      <c r="A14" s="297" t="s">
        <v>270</v>
      </c>
      <c r="B14" s="298">
        <v>11.3</v>
      </c>
      <c r="C14" s="298">
        <v>10.1</v>
      </c>
      <c r="D14" s="298">
        <v>9.5</v>
      </c>
      <c r="E14" s="298">
        <v>9.1</v>
      </c>
      <c r="F14" s="298">
        <v>10</v>
      </c>
      <c r="G14" s="298">
        <v>8</v>
      </c>
      <c r="H14" s="298">
        <v>7.8</v>
      </c>
      <c r="I14" s="298">
        <v>8.6999999999999993</v>
      </c>
      <c r="J14" s="299">
        <v>8.5</v>
      </c>
      <c r="K14" s="301">
        <v>7</v>
      </c>
      <c r="L14" s="301">
        <v>7.5</v>
      </c>
      <c r="M14" s="301" t="s">
        <v>222</v>
      </c>
    </row>
    <row r="15" spans="1:13" ht="21" customHeight="1">
      <c r="A15" s="297" t="s">
        <v>271</v>
      </c>
      <c r="B15" s="298">
        <v>8</v>
      </c>
      <c r="C15" s="298">
        <v>8.6</v>
      </c>
      <c r="D15" s="298">
        <v>7.1</v>
      </c>
      <c r="E15" s="298">
        <v>7</v>
      </c>
      <c r="F15" s="298">
        <v>8.8000000000000007</v>
      </c>
      <c r="G15" s="298">
        <v>9.1</v>
      </c>
      <c r="H15" s="298">
        <v>7.1</v>
      </c>
      <c r="I15" s="298">
        <v>7.7</v>
      </c>
      <c r="J15" s="299">
        <v>9</v>
      </c>
      <c r="K15" s="301">
        <v>9.6</v>
      </c>
      <c r="L15" s="301">
        <v>7.5</v>
      </c>
      <c r="M15" s="301">
        <v>8.4</v>
      </c>
    </row>
    <row r="16" spans="1:13" ht="21" customHeight="1">
      <c r="A16" s="297" t="s">
        <v>272</v>
      </c>
      <c r="B16" s="298">
        <v>10.5</v>
      </c>
      <c r="C16" s="298">
        <v>9.9</v>
      </c>
      <c r="D16" s="298">
        <v>9.9</v>
      </c>
      <c r="E16" s="298">
        <v>10.1</v>
      </c>
      <c r="F16" s="298">
        <v>11.3</v>
      </c>
      <c r="G16" s="298">
        <v>10.5</v>
      </c>
      <c r="H16" s="298">
        <v>9.8000000000000007</v>
      </c>
      <c r="I16" s="298">
        <v>9.8000000000000007</v>
      </c>
      <c r="J16" s="299">
        <v>10.6</v>
      </c>
      <c r="K16" s="301">
        <v>9.1</v>
      </c>
      <c r="L16" s="301">
        <v>8.1999999999999993</v>
      </c>
      <c r="M16" s="301">
        <v>7.9</v>
      </c>
    </row>
    <row r="17" spans="1:13" ht="21" customHeight="1">
      <c r="A17" s="297" t="s">
        <v>273</v>
      </c>
      <c r="B17" s="298">
        <v>7.2</v>
      </c>
      <c r="C17" s="298">
        <v>7</v>
      </c>
      <c r="D17" s="298">
        <v>7.7</v>
      </c>
      <c r="E17" s="298">
        <v>8.3000000000000007</v>
      </c>
      <c r="F17" s="298">
        <v>8.5</v>
      </c>
      <c r="G17" s="298">
        <v>8.1</v>
      </c>
      <c r="H17" s="298">
        <v>8.6999999999999993</v>
      </c>
      <c r="I17" s="298">
        <v>8.5</v>
      </c>
      <c r="J17" s="299">
        <v>8.6999999999999993</v>
      </c>
      <c r="K17" s="301">
        <v>8.1999999999999993</v>
      </c>
      <c r="L17" s="301">
        <v>8.6999999999999993</v>
      </c>
      <c r="M17" s="301">
        <v>8.3000000000000007</v>
      </c>
    </row>
    <row r="18" spans="1:13" ht="21" customHeight="1">
      <c r="A18" s="297" t="s">
        <v>274</v>
      </c>
      <c r="B18" s="298">
        <v>14.6</v>
      </c>
      <c r="C18" s="298">
        <v>13.3</v>
      </c>
      <c r="D18" s="298">
        <v>12.5</v>
      </c>
      <c r="E18" s="298">
        <v>13.2</v>
      </c>
      <c r="F18" s="298">
        <v>13.1</v>
      </c>
      <c r="G18" s="298">
        <v>11.7</v>
      </c>
      <c r="H18" s="298">
        <v>10.9</v>
      </c>
      <c r="I18" s="298">
        <v>11.4</v>
      </c>
      <c r="J18" s="299">
        <v>12.4</v>
      </c>
      <c r="K18" s="301">
        <v>11.2</v>
      </c>
      <c r="L18" s="301">
        <v>9.1</v>
      </c>
      <c r="M18" s="301">
        <v>8.9</v>
      </c>
    </row>
    <row r="19" spans="1:13" ht="21" customHeight="1">
      <c r="A19" s="297" t="s">
        <v>275</v>
      </c>
      <c r="B19" s="298">
        <v>8.6</v>
      </c>
      <c r="C19" s="298">
        <v>8.1999999999999993</v>
      </c>
      <c r="D19" s="298">
        <v>9.1999999999999993</v>
      </c>
      <c r="E19" s="298">
        <v>9.5</v>
      </c>
      <c r="F19" s="298">
        <v>11.1</v>
      </c>
      <c r="G19" s="298">
        <v>10.4</v>
      </c>
      <c r="H19" s="298">
        <v>9.4</v>
      </c>
      <c r="I19" s="298">
        <v>9.6999999999999993</v>
      </c>
      <c r="J19" s="299">
        <v>10.8</v>
      </c>
      <c r="K19" s="301">
        <v>9.3000000000000007</v>
      </c>
      <c r="L19" s="301">
        <v>9.3000000000000007</v>
      </c>
      <c r="M19" s="301">
        <v>9.8000000000000007</v>
      </c>
    </row>
    <row r="20" spans="1:13" ht="21" customHeight="1">
      <c r="A20" s="302" t="s">
        <v>224</v>
      </c>
      <c r="B20" s="349">
        <v>10.6</v>
      </c>
      <c r="C20" s="349">
        <v>10.3</v>
      </c>
      <c r="D20" s="349">
        <v>10.199999999999999</v>
      </c>
      <c r="E20" s="349">
        <v>10.7</v>
      </c>
      <c r="F20" s="349">
        <v>11.4</v>
      </c>
      <c r="G20" s="349">
        <v>10.8</v>
      </c>
      <c r="H20" s="349">
        <v>10.5</v>
      </c>
      <c r="I20" s="349">
        <v>10.7</v>
      </c>
      <c r="J20" s="350">
        <v>11</v>
      </c>
      <c r="K20" s="351">
        <v>10.1</v>
      </c>
      <c r="L20" s="351">
        <v>9.6999999999999993</v>
      </c>
      <c r="M20" s="351">
        <v>9.9</v>
      </c>
    </row>
    <row r="21" spans="1:13" ht="21" customHeight="1">
      <c r="A21" s="297" t="s">
        <v>276</v>
      </c>
      <c r="B21" s="298">
        <v>10</v>
      </c>
      <c r="C21" s="298">
        <v>9.4</v>
      </c>
      <c r="D21" s="298">
        <v>9.3000000000000007</v>
      </c>
      <c r="E21" s="298">
        <v>10.5</v>
      </c>
      <c r="F21" s="298">
        <v>10.8</v>
      </c>
      <c r="G21" s="298">
        <v>10.1</v>
      </c>
      <c r="H21" s="298">
        <v>9.8000000000000007</v>
      </c>
      <c r="I21" s="298">
        <v>10.4</v>
      </c>
      <c r="J21" s="299">
        <v>10.6</v>
      </c>
      <c r="K21" s="300">
        <v>9.8000000000000007</v>
      </c>
      <c r="L21" s="300">
        <v>9.9</v>
      </c>
      <c r="M21" s="300">
        <v>10.5</v>
      </c>
    </row>
    <row r="22" spans="1:13" ht="21" customHeight="1">
      <c r="A22" s="297" t="s">
        <v>277</v>
      </c>
      <c r="B22" s="298">
        <v>16.3</v>
      </c>
      <c r="C22" s="298">
        <v>16.3</v>
      </c>
      <c r="D22" s="298">
        <v>13.7</v>
      </c>
      <c r="E22" s="298">
        <v>13.9</v>
      </c>
      <c r="F22" s="298">
        <v>13</v>
      </c>
      <c r="G22" s="298">
        <v>11.4</v>
      </c>
      <c r="H22" s="298">
        <v>11.8</v>
      </c>
      <c r="I22" s="298">
        <v>11.3</v>
      </c>
      <c r="J22" s="299">
        <v>11.9</v>
      </c>
      <c r="K22" s="301">
        <v>10.7</v>
      </c>
      <c r="L22" s="301">
        <v>10.6</v>
      </c>
      <c r="M22" s="301" t="s">
        <v>222</v>
      </c>
    </row>
    <row r="23" spans="1:13" ht="21" customHeight="1">
      <c r="A23" s="297" t="s">
        <v>278</v>
      </c>
      <c r="B23" s="298">
        <v>12.9</v>
      </c>
      <c r="C23" s="298">
        <v>12.3</v>
      </c>
      <c r="D23" s="298">
        <v>11.5</v>
      </c>
      <c r="E23" s="298">
        <v>12.4</v>
      </c>
      <c r="F23" s="298">
        <v>13.8</v>
      </c>
      <c r="G23" s="298">
        <v>13</v>
      </c>
      <c r="H23" s="298">
        <v>12</v>
      </c>
      <c r="I23" s="298">
        <v>13.1</v>
      </c>
      <c r="J23" s="299">
        <v>13</v>
      </c>
      <c r="K23" s="301">
        <v>11.4</v>
      </c>
      <c r="L23" s="301">
        <v>10.8</v>
      </c>
      <c r="M23" s="301">
        <v>11.3</v>
      </c>
    </row>
    <row r="24" spans="1:13" ht="21" customHeight="1">
      <c r="A24" s="297" t="s">
        <v>279</v>
      </c>
      <c r="B24" s="298">
        <v>15</v>
      </c>
      <c r="C24" s="298">
        <v>15</v>
      </c>
      <c r="D24" s="298">
        <v>15</v>
      </c>
      <c r="E24" s="298">
        <v>13.8</v>
      </c>
      <c r="F24" s="298">
        <v>13.7</v>
      </c>
      <c r="G24" s="298">
        <v>13.9</v>
      </c>
      <c r="H24" s="298">
        <v>13</v>
      </c>
      <c r="I24" s="298">
        <v>11.8</v>
      </c>
      <c r="J24" s="299">
        <v>12.1</v>
      </c>
      <c r="K24" s="301">
        <v>11.9</v>
      </c>
      <c r="L24" s="301">
        <v>11.3</v>
      </c>
      <c r="M24" s="301">
        <v>10.3</v>
      </c>
    </row>
    <row r="25" spans="1:13" ht="21" customHeight="1">
      <c r="A25" s="297" t="s">
        <v>280</v>
      </c>
      <c r="B25" s="298">
        <v>10.9</v>
      </c>
      <c r="C25" s="298">
        <v>10.5</v>
      </c>
      <c r="D25" s="298">
        <v>9.8000000000000007</v>
      </c>
      <c r="E25" s="298">
        <v>11.6</v>
      </c>
      <c r="F25" s="298">
        <v>12.8</v>
      </c>
      <c r="G25" s="298">
        <v>12</v>
      </c>
      <c r="H25" s="298">
        <v>11.3</v>
      </c>
      <c r="I25" s="298">
        <v>12.7</v>
      </c>
      <c r="J25" s="299">
        <v>13.6</v>
      </c>
      <c r="K25" s="300">
        <v>12.3</v>
      </c>
      <c r="L25" s="300">
        <v>11.8</v>
      </c>
      <c r="M25" s="300" t="s">
        <v>222</v>
      </c>
    </row>
    <row r="26" spans="1:13" ht="21" customHeight="1">
      <c r="A26" s="297" t="s">
        <v>281</v>
      </c>
      <c r="B26" s="298">
        <v>14.1</v>
      </c>
      <c r="C26" s="298">
        <v>13.6</v>
      </c>
      <c r="D26" s="298">
        <v>13.7</v>
      </c>
      <c r="E26" s="298">
        <v>14.4</v>
      </c>
      <c r="F26" s="298">
        <v>14.5</v>
      </c>
      <c r="G26" s="298">
        <v>14</v>
      </c>
      <c r="H26" s="298">
        <v>14.1</v>
      </c>
      <c r="I26" s="298">
        <v>14.3</v>
      </c>
      <c r="J26" s="299">
        <v>14.1</v>
      </c>
      <c r="K26" s="301">
        <v>13.2</v>
      </c>
      <c r="L26" s="301">
        <v>12.9</v>
      </c>
      <c r="M26" s="301">
        <v>12.7</v>
      </c>
    </row>
    <row r="27" spans="1:13" ht="21" customHeight="1">
      <c r="A27" s="297" t="s">
        <v>282</v>
      </c>
      <c r="B27" s="298">
        <v>15</v>
      </c>
      <c r="C27" s="298">
        <v>15.1</v>
      </c>
      <c r="D27" s="298">
        <v>15.9</v>
      </c>
      <c r="E27" s="298">
        <v>17.100000000000001</v>
      </c>
      <c r="F27" s="298">
        <v>17.8</v>
      </c>
      <c r="G27" s="298">
        <v>16.7</v>
      </c>
      <c r="H27" s="298">
        <v>15.8</v>
      </c>
      <c r="I27" s="298">
        <v>15.5</v>
      </c>
      <c r="J27" s="299">
        <v>15.3</v>
      </c>
      <c r="K27" s="301">
        <v>14.1</v>
      </c>
      <c r="L27" s="301">
        <v>13.3</v>
      </c>
      <c r="M27" s="301">
        <v>13.6</v>
      </c>
    </row>
    <row r="28" spans="1:13" ht="21" customHeight="1">
      <c r="A28" s="297" t="s">
        <v>283</v>
      </c>
      <c r="B28" s="298">
        <v>16.5</v>
      </c>
      <c r="C28" s="298">
        <v>14.8</v>
      </c>
      <c r="D28" s="298">
        <v>14.7</v>
      </c>
      <c r="E28" s="298">
        <v>18.100000000000001</v>
      </c>
      <c r="F28" s="298">
        <v>18</v>
      </c>
      <c r="G28" s="298">
        <v>16.8</v>
      </c>
      <c r="H28" s="298">
        <v>16.8</v>
      </c>
      <c r="I28" s="298">
        <v>17.7</v>
      </c>
      <c r="J28" s="299">
        <v>18.7</v>
      </c>
      <c r="K28" s="301">
        <v>16.600000000000001</v>
      </c>
      <c r="L28" s="301">
        <v>15.7</v>
      </c>
      <c r="M28" s="301">
        <v>17</v>
      </c>
    </row>
    <row r="29" spans="1:13" ht="21" customHeight="1">
      <c r="A29" s="297" t="s">
        <v>284</v>
      </c>
      <c r="B29" s="298">
        <v>11.1</v>
      </c>
      <c r="C29" s="298">
        <v>11.4</v>
      </c>
      <c r="D29" s="298">
        <v>12.1</v>
      </c>
      <c r="E29" s="298">
        <v>12.8</v>
      </c>
      <c r="F29" s="298">
        <v>15.9</v>
      </c>
      <c r="G29" s="298">
        <v>15.5</v>
      </c>
      <c r="H29" s="298">
        <v>16.3</v>
      </c>
      <c r="I29" s="298">
        <v>16</v>
      </c>
      <c r="J29" s="299">
        <v>16.899999999999999</v>
      </c>
      <c r="K29" s="301">
        <v>15.5</v>
      </c>
      <c r="L29" s="301">
        <v>16.100000000000001</v>
      </c>
      <c r="M29" s="301">
        <v>16.100000000000001</v>
      </c>
    </row>
    <row r="30" spans="1:13" ht="21" customHeight="1">
      <c r="A30" s="297" t="s">
        <v>285</v>
      </c>
      <c r="B30" s="298">
        <v>24.2</v>
      </c>
      <c r="C30" s="298">
        <v>24.4</v>
      </c>
      <c r="D30" s="298">
        <v>24.8</v>
      </c>
      <c r="E30" s="298">
        <v>25.8</v>
      </c>
      <c r="F30" s="298">
        <v>26.9</v>
      </c>
      <c r="G30" s="298">
        <v>26.1</v>
      </c>
      <c r="H30" s="298">
        <v>25.7</v>
      </c>
      <c r="I30" s="298">
        <v>25.7</v>
      </c>
      <c r="J30" s="299">
        <v>25.9</v>
      </c>
      <c r="K30" s="301">
        <v>24.5</v>
      </c>
      <c r="L30" s="301">
        <v>23.7</v>
      </c>
      <c r="M30" s="301">
        <v>23.7</v>
      </c>
    </row>
    <row r="31" spans="1:13" ht="21" customHeight="1">
      <c r="A31" s="297" t="s">
        <v>286</v>
      </c>
      <c r="B31" s="298">
        <v>22.9</v>
      </c>
      <c r="C31" s="298">
        <v>23.8</v>
      </c>
      <c r="D31" s="298">
        <v>25</v>
      </c>
      <c r="E31" s="298">
        <v>26.3</v>
      </c>
      <c r="F31" s="298">
        <v>27.6</v>
      </c>
      <c r="G31" s="298">
        <v>27.3</v>
      </c>
      <c r="H31" s="298">
        <v>27.2</v>
      </c>
      <c r="I31" s="298">
        <v>27.8</v>
      </c>
      <c r="J31" s="299">
        <v>27.9</v>
      </c>
      <c r="K31" s="300">
        <v>26.6</v>
      </c>
      <c r="L31" s="300">
        <v>25.6</v>
      </c>
      <c r="M31" s="300" t="s">
        <v>222</v>
      </c>
    </row>
    <row r="32" spans="1:13" ht="21" customHeight="1">
      <c r="A32" s="191" t="s">
        <v>288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</row>
    <row r="33" spans="1:13" ht="21" customHeight="1"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</row>
    <row r="34" spans="1:13">
      <c r="A34" s="190"/>
      <c r="B34" s="190"/>
    </row>
  </sheetData>
  <mergeCells count="1">
    <mergeCell ref="A1:M1"/>
  </mergeCells>
  <printOptions horizontalCentered="1"/>
  <pageMargins left="0.31496062992125984" right="0.31496062992125984" top="0.35433070866141736" bottom="0" header="0.31496062992125984" footer="0"/>
  <pageSetup paperSize="9" scale="74" orientation="portrait" horizontalDpi="4294967294" r:id="rId1"/>
  <headerFooter>
    <oddHeader>&amp;R&amp;14Příloha č. 3c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4"/>
  <sheetViews>
    <sheetView workbookViewId="0">
      <selection activeCell="F53" sqref="F53"/>
    </sheetView>
  </sheetViews>
  <sheetFormatPr defaultRowHeight="15"/>
  <cols>
    <col min="8" max="8" width="7.42578125" customWidth="1"/>
    <col min="16" max="16" width="5" customWidth="1"/>
  </cols>
  <sheetData>
    <row r="1" spans="1:16" ht="18.75">
      <c r="A1" s="598" t="s">
        <v>236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</row>
    <row r="2" spans="1:16" ht="18.75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</row>
    <row r="34" spans="1:1" ht="15.75">
      <c r="A34" s="54" t="s">
        <v>237</v>
      </c>
    </row>
  </sheetData>
  <mergeCells count="1">
    <mergeCell ref="A1:P1"/>
  </mergeCells>
  <printOptions horizontalCentered="1" verticalCentered="1"/>
  <pageMargins left="0" right="0" top="0.39370078740157483" bottom="0.39370078740157483" header="0.31496062992125984" footer="0.31496062992125984"/>
  <pageSetup paperSize="9" scale="98" orientation="landscape" horizontalDpi="4294967294" r:id="rId1"/>
  <headerFooter>
    <oddHeader xml:space="preserve">&amp;RPříloha č. 3d   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18"/>
  <sheetViews>
    <sheetView workbookViewId="0">
      <selection activeCell="F53" sqref="F53"/>
    </sheetView>
  </sheetViews>
  <sheetFormatPr defaultRowHeight="15"/>
  <cols>
    <col min="1" max="1" width="27.140625" customWidth="1"/>
    <col min="2" max="3" width="21" customWidth="1"/>
    <col min="6" max="6" width="35" customWidth="1"/>
  </cols>
  <sheetData>
    <row r="1" spans="1:6" ht="36.75" customHeight="1" thickBot="1">
      <c r="A1" s="599" t="s">
        <v>426</v>
      </c>
      <c r="B1" s="599"/>
      <c r="C1" s="599"/>
    </row>
    <row r="2" spans="1:6" ht="21" customHeight="1">
      <c r="A2" s="600" t="s">
        <v>202</v>
      </c>
      <c r="B2" s="602" t="s">
        <v>251</v>
      </c>
      <c r="C2" s="603"/>
    </row>
    <row r="3" spans="1:6" ht="21" customHeight="1" thickBot="1">
      <c r="A3" s="601"/>
      <c r="B3" s="256" t="s">
        <v>250</v>
      </c>
      <c r="C3" s="257" t="s">
        <v>71</v>
      </c>
    </row>
    <row r="4" spans="1:6" ht="21" customHeight="1">
      <c r="A4" s="258" t="s">
        <v>1</v>
      </c>
      <c r="B4" s="261">
        <v>69</v>
      </c>
      <c r="C4" s="261">
        <v>3588</v>
      </c>
      <c r="F4" s="540"/>
    </row>
    <row r="5" spans="1:6" ht="21" customHeight="1">
      <c r="A5" s="259" t="s">
        <v>2</v>
      </c>
      <c r="B5" s="262">
        <v>17</v>
      </c>
      <c r="C5" s="262">
        <v>1236</v>
      </c>
      <c r="F5" s="540"/>
    </row>
    <row r="6" spans="1:6" ht="21" customHeight="1">
      <c r="A6" s="259" t="s">
        <v>3</v>
      </c>
      <c r="B6" s="262">
        <v>8</v>
      </c>
      <c r="C6" s="262">
        <v>286</v>
      </c>
      <c r="F6" s="540"/>
    </row>
    <row r="7" spans="1:6" ht="21" customHeight="1">
      <c r="A7" s="259" t="s">
        <v>4</v>
      </c>
      <c r="B7" s="262">
        <v>8</v>
      </c>
      <c r="C7" s="262">
        <v>277</v>
      </c>
      <c r="F7" s="540"/>
    </row>
    <row r="8" spans="1:6" ht="21" customHeight="1">
      <c r="A8" s="259" t="s">
        <v>5</v>
      </c>
      <c r="B8" s="262">
        <v>5</v>
      </c>
      <c r="C8" s="262">
        <v>42</v>
      </c>
      <c r="F8" s="540"/>
    </row>
    <row r="9" spans="1:6" ht="21" customHeight="1">
      <c r="A9" s="259" t="s">
        <v>6</v>
      </c>
      <c r="B9" s="262">
        <v>12</v>
      </c>
      <c r="C9" s="262">
        <v>1020</v>
      </c>
      <c r="F9" s="540"/>
    </row>
    <row r="10" spans="1:6" ht="21" customHeight="1">
      <c r="A10" s="259" t="s">
        <v>7</v>
      </c>
      <c r="B10" s="262">
        <v>9</v>
      </c>
      <c r="C10" s="262">
        <v>378</v>
      </c>
      <c r="F10" s="540"/>
    </row>
    <row r="11" spans="1:6" ht="21" customHeight="1">
      <c r="A11" s="259" t="s">
        <v>8</v>
      </c>
      <c r="B11" s="262">
        <v>4</v>
      </c>
      <c r="C11" s="262">
        <v>421</v>
      </c>
      <c r="F11" s="540"/>
    </row>
    <row r="12" spans="1:6" ht="21" customHeight="1">
      <c r="A12" s="259" t="s">
        <v>9</v>
      </c>
      <c r="B12" s="262">
        <v>8</v>
      </c>
      <c r="C12" s="262">
        <v>354</v>
      </c>
      <c r="F12" s="540"/>
    </row>
    <row r="13" spans="1:6" ht="21" customHeight="1">
      <c r="A13" s="259" t="s">
        <v>10</v>
      </c>
      <c r="B13" s="262">
        <v>20</v>
      </c>
      <c r="C13" s="262">
        <v>686</v>
      </c>
      <c r="F13" s="540"/>
    </row>
    <row r="14" spans="1:6" ht="21" customHeight="1">
      <c r="A14" s="259" t="s">
        <v>11</v>
      </c>
      <c r="B14" s="262">
        <v>24</v>
      </c>
      <c r="C14" s="262">
        <v>602</v>
      </c>
      <c r="F14" s="540"/>
    </row>
    <row r="15" spans="1:6" ht="21" customHeight="1">
      <c r="A15" s="259" t="s">
        <v>12</v>
      </c>
      <c r="B15" s="262">
        <v>10</v>
      </c>
      <c r="C15" s="262">
        <v>105</v>
      </c>
      <c r="F15" s="540"/>
    </row>
    <row r="16" spans="1:6" ht="21" customHeight="1">
      <c r="A16" s="259" t="s">
        <v>13</v>
      </c>
      <c r="B16" s="262">
        <v>5</v>
      </c>
      <c r="C16" s="262">
        <v>291</v>
      </c>
      <c r="F16" s="540"/>
    </row>
    <row r="17" spans="1:6" ht="21" customHeight="1" thickBot="1">
      <c r="A17" s="260" t="s">
        <v>14</v>
      </c>
      <c r="B17" s="263">
        <v>8</v>
      </c>
      <c r="C17" s="263">
        <v>668</v>
      </c>
      <c r="F17" s="540"/>
    </row>
    <row r="18" spans="1:6" ht="21" customHeight="1" thickBot="1">
      <c r="A18" s="260" t="s">
        <v>15</v>
      </c>
      <c r="B18" s="264">
        <v>207</v>
      </c>
      <c r="C18" s="264">
        <v>9954</v>
      </c>
      <c r="F18" s="540"/>
    </row>
  </sheetData>
  <mergeCells count="3">
    <mergeCell ref="A1:C1"/>
    <mergeCell ref="A2:A3"/>
    <mergeCell ref="B2:C2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r:id="rId1"/>
  <headerFooter>
    <oddHeader>&amp;RPříloha č. 3e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26</vt:i4>
      </vt:variant>
      <vt:variant>
        <vt:lpstr>Pojmenované oblasti</vt:lpstr>
      </vt:variant>
      <vt:variant>
        <vt:i4>22</vt:i4>
      </vt:variant>
    </vt:vector>
  </HeadingPairs>
  <TitlesOfParts>
    <vt:vector size="48" baseType="lpstr">
      <vt:lpstr>Seznam</vt:lpstr>
      <vt:lpstr>Košilka</vt:lpstr>
      <vt:lpstr>p1</vt:lpstr>
      <vt:lpstr>p2</vt:lpstr>
      <vt:lpstr>p3a</vt:lpstr>
      <vt:lpstr>p3b</vt:lpstr>
      <vt:lpstr>p3c</vt:lpstr>
      <vt:lpstr>p3d</vt:lpstr>
      <vt:lpstr>p3e</vt:lpstr>
      <vt:lpstr>p3f</vt:lpstr>
      <vt:lpstr>p4</vt:lpstr>
      <vt:lpstr>p5a</vt:lpstr>
      <vt:lpstr>p5b</vt:lpstr>
      <vt:lpstr>p6</vt:lpstr>
      <vt:lpstr>p7</vt:lpstr>
      <vt:lpstr>p8</vt:lpstr>
      <vt:lpstr>p9</vt:lpstr>
      <vt:lpstr>p10</vt:lpstr>
      <vt:lpstr>p11</vt:lpstr>
      <vt:lpstr>p12a</vt:lpstr>
      <vt:lpstr>p12b</vt:lpstr>
      <vt:lpstr>p12c</vt:lpstr>
      <vt:lpstr>p12d</vt:lpstr>
      <vt:lpstr>p12e</vt:lpstr>
      <vt:lpstr>p13</vt:lpstr>
      <vt:lpstr>p14</vt:lpstr>
      <vt:lpstr>'p1'!Oblast_tisku</vt:lpstr>
      <vt:lpstr>'p10'!Oblast_tisku</vt:lpstr>
      <vt:lpstr>'p11'!Oblast_tisku</vt:lpstr>
      <vt:lpstr>p12a!Oblast_tisku</vt:lpstr>
      <vt:lpstr>p12b!Oblast_tisku</vt:lpstr>
      <vt:lpstr>p12c!Oblast_tisku</vt:lpstr>
      <vt:lpstr>p12d!Oblast_tisku</vt:lpstr>
      <vt:lpstr>p12e!Oblast_tisku</vt:lpstr>
      <vt:lpstr>'p13'!Oblast_tisku</vt:lpstr>
      <vt:lpstr>'p14'!Oblast_tisku</vt:lpstr>
      <vt:lpstr>'p2'!Oblast_tisku</vt:lpstr>
      <vt:lpstr>p3a!Oblast_tisku</vt:lpstr>
      <vt:lpstr>p3b!Oblast_tisku</vt:lpstr>
      <vt:lpstr>p3c!Oblast_tisku</vt:lpstr>
      <vt:lpstr>p3e!Oblast_tisku</vt:lpstr>
      <vt:lpstr>p3f!Oblast_tisku</vt:lpstr>
      <vt:lpstr>'p4'!Oblast_tisku</vt:lpstr>
      <vt:lpstr>p5a!Oblast_tisku</vt:lpstr>
      <vt:lpstr>p5b!Oblast_tisku</vt:lpstr>
      <vt:lpstr>'p7'!Oblast_tisku</vt:lpstr>
      <vt:lpstr>'p8'!Oblast_tisku</vt:lpstr>
      <vt:lpstr>'p9'!Oblast_tisku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Čížková Veronika Mgr. (ÚPGŘ)</dc:creator>
  <cp:lastModifiedBy>Novák Jakub Ing. (ÚPGŘ)</cp:lastModifiedBy>
  <cp:lastPrinted>2015-03-02T09:48:36Z</cp:lastPrinted>
  <dcterms:created xsi:type="dcterms:W3CDTF">2014-02-27T08:14:19Z</dcterms:created>
  <dcterms:modified xsi:type="dcterms:W3CDTF">2016-02-09T09:06:22Z</dcterms:modified>
</cp:coreProperties>
</file>