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15600" windowHeight="9240"/>
  </bookViews>
  <sheets>
    <sheet name="dotazník" sheetId="4" r:id="rId1"/>
    <sheet name="zdroj dat" sheetId="5" state="hidden" r:id="rId2"/>
    <sheet name="Výběry" sheetId="2" state="hidden" r:id="rId3"/>
  </sheets>
  <definedNames>
    <definedName name="ISCO">Výběry!$F$1:$F$11</definedName>
    <definedName name="NACE">Výběry!$D$1:$D$89</definedName>
    <definedName name="pravniforma">Výběry!$B$1:$B$70</definedName>
    <definedName name="zalozkaOs1000000116000" localSheetId="1">'zdroj dat'!$D$25</definedName>
  </definedNames>
  <calcPr calcId="145621"/>
</workbook>
</file>

<file path=xl/calcChain.xml><?xml version="1.0" encoding="utf-8"?>
<calcChain xmlns="http://schemas.openxmlformats.org/spreadsheetml/2006/main">
  <c r="B106" i="4" l="1"/>
  <c r="B109" i="4" l="1"/>
  <c r="A75" i="4" l="1"/>
  <c r="A62" i="4"/>
  <c r="A51" i="4"/>
  <c r="H18" i="4" l="1"/>
  <c r="G18" i="4"/>
  <c r="E18" i="4"/>
  <c r="B13" i="5"/>
  <c r="F17" i="4" s="1"/>
  <c r="F5" i="5" l="1"/>
  <c r="D5" i="5"/>
  <c r="B5" i="5"/>
  <c r="F4" i="5"/>
  <c r="D4" i="5"/>
  <c r="B4" i="5"/>
  <c r="A105" i="4" l="1"/>
  <c r="A21" i="4"/>
  <c r="B110" i="4"/>
  <c r="B108" i="4"/>
  <c r="B107" i="4"/>
  <c r="B3" i="4"/>
  <c r="A43" i="4"/>
  <c r="A25" i="4"/>
  <c r="A22" i="4"/>
</calcChain>
</file>

<file path=xl/comments1.xml><?xml version="1.0" encoding="utf-8"?>
<comments xmlns="http://schemas.openxmlformats.org/spreadsheetml/2006/main">
  <authors>
    <author>Kotek Jiří Ing. (UPC-KRP2)</author>
  </authors>
  <commentList>
    <comment ref="G3" authorId="0">
      <text>
        <r>
          <rPr>
            <sz val="8"/>
            <color indexed="81"/>
            <rFont val="Tahoma"/>
            <family val="2"/>
            <charset val="238"/>
          </rPr>
          <t xml:space="preserve">Zde prosím vyberte okres Vaší provozovny. </t>
        </r>
      </text>
    </comment>
  </commentList>
</comments>
</file>

<file path=xl/sharedStrings.xml><?xml version="1.0" encoding="utf-8"?>
<sst xmlns="http://schemas.openxmlformats.org/spreadsheetml/2006/main" count="372" uniqueCount="327">
  <si>
    <t>Akciová společnost</t>
  </si>
  <si>
    <t>Banka - akciová společnost</t>
  </si>
  <si>
    <t>Banka-státní peněžní ústav</t>
  </si>
  <si>
    <t>Bytové družstvo</t>
  </si>
  <si>
    <t>Církevní organizace</t>
  </si>
  <si>
    <t>Česká konsolidační agentura</t>
  </si>
  <si>
    <t>Česká národní banka</t>
  </si>
  <si>
    <t xml:space="preserve">České dráhy </t>
  </si>
  <si>
    <t>Družstevní podnik (s 1 zakladatelem)</t>
  </si>
  <si>
    <t>Družstvo</t>
  </si>
  <si>
    <t>Evropská společnost</t>
  </si>
  <si>
    <t>Evropské hosp.zájmové sdružení</t>
  </si>
  <si>
    <t>Fond (národního majetku, pozemkový)</t>
  </si>
  <si>
    <t>Fyzická osoba</t>
  </si>
  <si>
    <t>Fyzická osoba podnikající dle jiného zákona nezapsaná v OR</t>
  </si>
  <si>
    <t>Fyzická osoba podnikající dle jiného zákona než živnostenského zapsaná v OR</t>
  </si>
  <si>
    <t>Fyzická osoba podnikající dle živnostenského zákona nezapsaná v OR</t>
  </si>
  <si>
    <t>Fyzická osoba podnikající dle živnostenského zákona zapsaná v OR</t>
  </si>
  <si>
    <t>Honební společenstvo</t>
  </si>
  <si>
    <t>Jiné družstvo</t>
  </si>
  <si>
    <t>Komora (s vyjímkou profesních komor)</t>
  </si>
  <si>
    <t>Kraj</t>
  </si>
  <si>
    <t>Mezinárodní organizace a sdružení</t>
  </si>
  <si>
    <t>Nadace</t>
  </si>
  <si>
    <t>Nadační fond</t>
  </si>
  <si>
    <t>Obec (obecní úřad)</t>
  </si>
  <si>
    <t>Obecně prospěšná společnost</t>
  </si>
  <si>
    <t>Odštěpný závod, jiná organizační složka</t>
  </si>
  <si>
    <t>Organizační jednotka politické strany</t>
  </si>
  <si>
    <t>Organizační jednotka sdružení</t>
  </si>
  <si>
    <t>Organizační složka státu</t>
  </si>
  <si>
    <t>Podílový fond</t>
  </si>
  <si>
    <t>Podnik nebo hospodářské zařízení politické strany</t>
  </si>
  <si>
    <t>Podnik nebo hospodářské zařízení sdružení</t>
  </si>
  <si>
    <t>Politická strana, politické hnutí</t>
  </si>
  <si>
    <t>Předškolní zařízení</t>
  </si>
  <si>
    <t>Příspěvková organizace</t>
  </si>
  <si>
    <t>Samostatná drobná provozovna obecního úřadu</t>
  </si>
  <si>
    <t>Samostatně hospodařící rolník nezapsaný v obchodním rejstříku</t>
  </si>
  <si>
    <t>Samostatně hospodařící rolník zapsaný v obchodním rejstříku</t>
  </si>
  <si>
    <t>Sdružení (svaz, spolek, společnost, klub aj.)</t>
  </si>
  <si>
    <t>Společenství vlastníků jednotek</t>
  </si>
  <si>
    <t>Společnost komanditní</t>
  </si>
  <si>
    <t>Společnost s ručením omezeným</t>
  </si>
  <si>
    <t>Společný podnik</t>
  </si>
  <si>
    <t>Společný podnik (s více zakladateli)</t>
  </si>
  <si>
    <t>Spotřební družstvo</t>
  </si>
  <si>
    <t>Státní podnik</t>
  </si>
  <si>
    <t>Stavovská organizace - profesní komora</t>
  </si>
  <si>
    <t>Střední škola</t>
  </si>
  <si>
    <t>Svazek obcí</t>
  </si>
  <si>
    <t>Školská právnická osoba</t>
  </si>
  <si>
    <t>Školské zařízení</t>
  </si>
  <si>
    <t>Veřejná obchodní společnost</t>
  </si>
  <si>
    <t>Veřejná výzkumná instituce</t>
  </si>
  <si>
    <t>Výrobní družstvo</t>
  </si>
  <si>
    <t>Vysoká škola</t>
  </si>
  <si>
    <t>Zahraniční kulturní, informační středisko, rozhlasová, tisková a televizní ag.</t>
  </si>
  <si>
    <t>Zahraniční osoba</t>
  </si>
  <si>
    <t>Zájmová organizace družstev</t>
  </si>
  <si>
    <t>Zájmové sdružení</t>
  </si>
  <si>
    <t>Zájmové sdružení právnických osob</t>
  </si>
  <si>
    <t>Základní škola</t>
  </si>
  <si>
    <t>Zastupitelský orgán jiných států</t>
  </si>
  <si>
    <t>Zdravotní pojišťovna</t>
  </si>
  <si>
    <t>Zdravotnické zařízení</t>
  </si>
  <si>
    <t>Zemědělské družstvo</t>
  </si>
  <si>
    <t>Zemědělský podnikatel - fyzická osoba nezapsaná v OR</t>
  </si>
  <si>
    <t>Zemědělský podnikatel - fyzická osoba zapsaná v OR</t>
  </si>
  <si>
    <t>01   Rostlinná a živočišná výroba, myslivost a související činnosti</t>
  </si>
  <si>
    <t>02   Lesnictví a těžba dřeva</t>
  </si>
  <si>
    <t xml:space="preserve">03   Rybolov a akvakultura </t>
  </si>
  <si>
    <t xml:space="preserve">05   Těžba a úprava černého a hnědého uhlí </t>
  </si>
  <si>
    <t>06   Těžba ropy a zemního plynu</t>
  </si>
  <si>
    <t>07   Těžba a úprava rud</t>
  </si>
  <si>
    <t>08   Ostatní těžba a dobývání</t>
  </si>
  <si>
    <t>09   Podpůrné činnosti při těžbě</t>
  </si>
  <si>
    <t>10   Výroba potravinářských výrobků</t>
  </si>
  <si>
    <t>11   Výroba nápojů</t>
  </si>
  <si>
    <t>12   Výroba tabákových výrobků</t>
  </si>
  <si>
    <t>13   Výroba textilií</t>
  </si>
  <si>
    <t>14   Výroba oděvů</t>
  </si>
  <si>
    <t>15   Výroba usní a souvisejících výrobků</t>
  </si>
  <si>
    <t>16   Zpracování dřeva, výroba dřevěných, korkových, proutěných a slaměných výrobků, kromě nábytku</t>
  </si>
  <si>
    <t>17   Výroba papíru a výrobků z papíru</t>
  </si>
  <si>
    <t>18   Tisk a rozmnožování nahraných nosičů</t>
  </si>
  <si>
    <t xml:space="preserve">19   Výroba koksu a rafinovaných ropných produktů </t>
  </si>
  <si>
    <t>20   Výroba chemických látek a chemických přípravků</t>
  </si>
  <si>
    <t>21   Výroba základních farmaceutických výrobků a farmaceutických přípravků</t>
  </si>
  <si>
    <t>22   Výroba pryžových a plastových výrobků</t>
  </si>
  <si>
    <t>23   Výroba ostatních nekovových minerálních výrobků</t>
  </si>
  <si>
    <t>24   Výroba základních kovů, hutní zpracování kovů; slévárenství</t>
  </si>
  <si>
    <t>25   Výroba kovových konstrukcí a kovodělných výrobků, kromě strojů a zařízení</t>
  </si>
  <si>
    <t>26   Výroba počítačů, elektronických a optických přístrojů a zařízení</t>
  </si>
  <si>
    <t>27   Výroba elektrických zařízení</t>
  </si>
  <si>
    <t>28   Výroba strojů a zařízení j. n.</t>
  </si>
  <si>
    <t>29   Výroba motorových vozidel (kromě motocyklů), přívěsů a návěsů</t>
  </si>
  <si>
    <t>30   Výroba ostatních dopravních prostředků a zařízení</t>
  </si>
  <si>
    <t>31   Výroba nábytku</t>
  </si>
  <si>
    <t>32   Ostatní zpracovatelský průmysl</t>
  </si>
  <si>
    <t>33   Opravy a instalace strojů a zařízení</t>
  </si>
  <si>
    <t>35   Výroba a rozvod elektřiny, plynu, tepla a klimatizovaného vzduchu</t>
  </si>
  <si>
    <t xml:space="preserve">36   Shromažďování, úprava a rozvod vody </t>
  </si>
  <si>
    <t>37   Činnosti související s odpadními vodami</t>
  </si>
  <si>
    <t>38   Shromažďování, sběr a odstraňování odpadů, úprava odpadů k dalšímu využití</t>
  </si>
  <si>
    <t>39   Sanace a jiné činnosti související s odpady</t>
  </si>
  <si>
    <t>41   Výstavba budov</t>
  </si>
  <si>
    <t>42   Inženýrské stavitelství</t>
  </si>
  <si>
    <t xml:space="preserve">43   Specializované stavební činnosti </t>
  </si>
  <si>
    <t xml:space="preserve">45   Velkoobchod, maloobchod a opravy motorových vozidel </t>
  </si>
  <si>
    <t xml:space="preserve">46   Velkoobchod, kromě motorových vozidel </t>
  </si>
  <si>
    <t xml:space="preserve">47   Maloobchod, kromě motorových vozidel </t>
  </si>
  <si>
    <t>49   Pozemní a potrubní doprava</t>
  </si>
  <si>
    <t>50   Vodní doprava</t>
  </si>
  <si>
    <t>51   Letecká doprava</t>
  </si>
  <si>
    <t>52   Skladování a vedlejší činnosti v dopravě</t>
  </si>
  <si>
    <t>53   Poštovní a kurýrní činnosti</t>
  </si>
  <si>
    <t>55   Ubytování</t>
  </si>
  <si>
    <t>56   Stravování a pohostinství</t>
  </si>
  <si>
    <t>58   Vydavatelské činnosti</t>
  </si>
  <si>
    <t>59   Činnosti v oblasti filmů, videozáznamů a televizních programů, pořizování zvukových nahrávek a hudební vydavatel. čin.</t>
  </si>
  <si>
    <t>60   Tvorba programů a vysílání</t>
  </si>
  <si>
    <t>61   Telekomunikační činnosti</t>
  </si>
  <si>
    <t>62   Činnosti v oblasti informačních technologií</t>
  </si>
  <si>
    <t>63   Informační činnosti</t>
  </si>
  <si>
    <t>64   Finanční zprostředkování, kromě pojišťovnictví a penzijního financování</t>
  </si>
  <si>
    <t>65   Pojištění, zajištění a penzijní financování, kromě povinného sociálního zabezpečení</t>
  </si>
  <si>
    <t xml:space="preserve">66   Ostatní finanční činnosti  </t>
  </si>
  <si>
    <t>68   Činnosti v oblasti nemovitostí</t>
  </si>
  <si>
    <t>69   Právní a účetnické činnosti</t>
  </si>
  <si>
    <t>70   Činnosti vedení podniků; poradenství v oblasti řízení</t>
  </si>
  <si>
    <t>71   Architektonické a inženýrské činnosti; technické zkoušky a analýzy</t>
  </si>
  <si>
    <t>72   Výzkum a vývoj</t>
  </si>
  <si>
    <t>73   Reklama a průzkum trhu</t>
  </si>
  <si>
    <t>74   Ostatní profesní, vědecké a technické činnosti</t>
  </si>
  <si>
    <t>75   Veterinární činnosti</t>
  </si>
  <si>
    <t>77   Činnosti v oblasti pronájmu a operativního leasingu</t>
  </si>
  <si>
    <t>78   Činnosti související se zaměstnáním</t>
  </si>
  <si>
    <t>79   Činnosti cestovních agentur, kanceláří a jiné rezervační a související činnosti</t>
  </si>
  <si>
    <t>80   Bezpečnostní a pátrací činnosti</t>
  </si>
  <si>
    <t xml:space="preserve">81   Činnosti související se stavbami a úpravou krajiny </t>
  </si>
  <si>
    <t>82   Administrativní, kancelářské a jiné podpůrné činnosti pro podnikání</t>
  </si>
  <si>
    <t>84   Veřejná správa a obrana; povinné sociální zabezpečení</t>
  </si>
  <si>
    <t>85   Vzdělávání</t>
  </si>
  <si>
    <t>86   Zdravotní péče</t>
  </si>
  <si>
    <t>87   Pobytové služby sociální péče</t>
  </si>
  <si>
    <t>88   Ambulantní nebo terénní sociální služby</t>
  </si>
  <si>
    <t>90   Tvůrčí, umělecké a zábavní činnosti</t>
  </si>
  <si>
    <t>91   Činnosti knihoven, archivů, muzeí a jiných kulturních zařízení</t>
  </si>
  <si>
    <t>92   Činnosti heren, kasin a sázkových kanceláří</t>
  </si>
  <si>
    <t xml:space="preserve">93   Sportovní, zábavní a rekreační činnosti </t>
  </si>
  <si>
    <t>94   Činnosti organizací sdružujících osoby za účelem prosazování společných zájmů</t>
  </si>
  <si>
    <t>95   Opravy počítačů a výrobků pro osobní potřebu a převážně pro domácnost</t>
  </si>
  <si>
    <t>96   Poskytování ostatních osobních služeb</t>
  </si>
  <si>
    <t xml:space="preserve">97   Činnosti domácností jako zaměstnavatelů domácího personálu </t>
  </si>
  <si>
    <t>98   Činnosti domácností produkujících blíže neurčené výrobky a služby pro vlastní potřebu</t>
  </si>
  <si>
    <t>99   Činnosti exteritoriálních organizací a orgánů</t>
  </si>
  <si>
    <t>Název 
zaměstnavatele</t>
  </si>
  <si>
    <t>muži</t>
  </si>
  <si>
    <t>ženy</t>
  </si>
  <si>
    <t>1 Zákonodárci a řídící pracovníci</t>
  </si>
  <si>
    <t>2 Specialisté</t>
  </si>
  <si>
    <t>3 Techničtí a odborní pracovníci</t>
  </si>
  <si>
    <t>4 Úřednící</t>
  </si>
  <si>
    <t>5 Pracovníci ve službách</t>
  </si>
  <si>
    <t>6 Kvalifikovaní pracovníci v zemědělství, lesnictví a rybářství</t>
  </si>
  <si>
    <t>7 Řemeslníci a opraváři</t>
  </si>
  <si>
    <t>8 Obsluha strojů a zařízení, montéři</t>
  </si>
  <si>
    <t>9 Pomocní a nekvalifikovaní pracovníci</t>
  </si>
  <si>
    <t>0 Zaměstnanci v ozbrojených silách</t>
  </si>
  <si>
    <t>Hlavní předměty činností
CZ-NACE</t>
  </si>
  <si>
    <t>Zpracoval</t>
  </si>
  <si>
    <t>MONITOROVACÍ DOTAZNÍK</t>
  </si>
  <si>
    <t>Státní</t>
  </si>
  <si>
    <t>Komunální</t>
  </si>
  <si>
    <t>Email:</t>
  </si>
  <si>
    <t>Statutární zástupce:</t>
  </si>
  <si>
    <t>Tel.:</t>
  </si>
  <si>
    <t>osoby se zdravotním postižením (OZP)</t>
  </si>
  <si>
    <t>osoby ve věku 55+</t>
  </si>
  <si>
    <t>z toho pracující v důchodovém věku</t>
  </si>
  <si>
    <t>cizinci z EU/EHP a Švýcarska (mimo občanů Slovenské republiky)</t>
  </si>
  <si>
    <t>z toho ženy</t>
  </si>
  <si>
    <t>Celkem za republiku</t>
  </si>
  <si>
    <t>Celkem</t>
  </si>
  <si>
    <t>Vzdělání</t>
  </si>
  <si>
    <t>počet pracovníků  celkem</t>
  </si>
  <si>
    <t>z toho</t>
  </si>
  <si>
    <t xml:space="preserve">ženy 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</si>
  <si>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</si>
  <si>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</si>
  <si>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</si>
  <si>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</si>
  <si>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</si>
  <si>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</si>
  <si>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CZ-ISCO</t>
  </si>
  <si>
    <t>Počet prac. Celkem</t>
  </si>
  <si>
    <t>Kategorie zaměstnání</t>
  </si>
  <si>
    <t>Název profese</t>
  </si>
  <si>
    <t>Snížení</t>
  </si>
  <si>
    <t>Zvýšení</t>
  </si>
  <si>
    <t>Z toho s ukončeným VŠ vzděláním</t>
  </si>
  <si>
    <t>Fakulta/ústav</t>
  </si>
  <si>
    <t>Děkujeme za spolupráci</t>
  </si>
  <si>
    <t xml:space="preserve">cizinci - občané Slovenské republiky   </t>
  </si>
  <si>
    <t>cizinci z ostatních zemí  – celkem</t>
  </si>
  <si>
    <t>PSČ</t>
  </si>
  <si>
    <t>Město (Brno, Ostrava)</t>
  </si>
  <si>
    <t>Komentář</t>
  </si>
  <si>
    <t xml:space="preserve">nejčastější státní příslušnost cizinců </t>
  </si>
  <si>
    <t>Vlast. sdružení pol. stran a církví</t>
  </si>
  <si>
    <t>Smíšené (kombinace přechozího)</t>
  </si>
  <si>
    <t>Typ školního zařízení</t>
  </si>
  <si>
    <t>Oblast spolupráce</t>
  </si>
  <si>
    <t>Učiliště</t>
  </si>
  <si>
    <t>Jiná oblast spolupráce</t>
  </si>
  <si>
    <t>Odborný výcvik a praxe</t>
  </si>
  <si>
    <t>Spolupráce při školeních</t>
  </si>
  <si>
    <t xml:space="preserve">e-mailem na adresu: </t>
  </si>
  <si>
    <t xml:space="preserve">Vysoká škola </t>
  </si>
  <si>
    <t>Soukromé</t>
  </si>
  <si>
    <t>Družstevní</t>
  </si>
  <si>
    <t>Druh vlastnictví (zaškrtněte)</t>
  </si>
  <si>
    <t xml:space="preserve">IČO </t>
  </si>
  <si>
    <t>(dva poloviční úvazky = jedno pracovní místo)</t>
  </si>
  <si>
    <t>Celkem přepočet na plně zaměstnané</t>
  </si>
  <si>
    <t>osoby s těžkým zdravotním postižením (z celkového počtu OZP)</t>
  </si>
  <si>
    <t>Nejčastěší profese</t>
  </si>
  <si>
    <t>Výhled</t>
  </si>
  <si>
    <t>Název agentury</t>
  </si>
  <si>
    <t>Aktuální stav</t>
  </si>
  <si>
    <t xml:space="preserve">Sídlo </t>
  </si>
  <si>
    <t>provozovna/PSČ</t>
  </si>
  <si>
    <r>
      <rPr>
        <vertAlign val="superscript"/>
        <sz val="8"/>
        <rFont val="Calibri"/>
        <family val="2"/>
        <charset val="238"/>
        <scheme val="minor"/>
      </rPr>
      <t>6)</t>
    </r>
    <r>
      <rPr>
        <sz val="8"/>
        <rFont val="Calibri"/>
        <family val="2"/>
        <charset val="238"/>
        <scheme val="minor"/>
      </rPr>
      <t xml:space="preserve"> </t>
    </r>
    <r>
      <rPr>
        <sz val="6"/>
        <rFont val="Calibri"/>
        <family val="2"/>
        <charset val="238"/>
        <scheme val="minor"/>
      </rPr>
      <t>Doplňte písmenem dosažené vzdělání: (A) vyučení bez maturity; (B) vyučení s maturitou; (C) střední s maturitou; (D) vyšší odborné; (E) vysokoškolské</t>
    </r>
  </si>
  <si>
    <t>Druh vlastnictví (zaškrtněte):</t>
  </si>
  <si>
    <t>hodnota</t>
  </si>
  <si>
    <t>e-mail</t>
  </si>
  <si>
    <t>DS</t>
  </si>
  <si>
    <t>adresa</t>
  </si>
  <si>
    <t>4)</t>
  </si>
  <si>
    <t>5)</t>
  </si>
  <si>
    <t>okres</t>
  </si>
  <si>
    <t>KrP v 6. pádě</t>
  </si>
  <si>
    <t>poštou na adresu:</t>
  </si>
  <si>
    <t>kraj v 6. pádě</t>
  </si>
  <si>
    <t>2)</t>
  </si>
  <si>
    <t>datum návratu dotazníku</t>
  </si>
  <si>
    <t>Úřad práce České republiky
 krajská pobočka v ………………………kontaktní pracoviště……………….</t>
  </si>
  <si>
    <t xml:space="preserve">Podle zákona č. 435/2004 Sb., o zaměstnanosti, ve znění pozdějších předpisů, poskytnuté informace z monitorovacího dotazníku slouží ke sledování a vyhodnocování situace na trhu práce. Získaná data budou využívána pouze pro potřebu Úřadu práce ČR. Údaje o situaci na trhu práce a struktuře pracovní síly jsou mimořádně důležité pro orgány regionální samosprávy, a to především při formulování její regionální politiky a v oblasti vzdělávání. Z tohoto důvodu Úřad práce ČR provádí pravidelný průzkum kvalifikační skladby pracovní síly. </t>
  </si>
  <si>
    <r>
      <t>1)</t>
    </r>
    <r>
      <rPr>
        <sz val="6"/>
        <rFont val="Calibri"/>
        <family val="2"/>
        <charset val="238"/>
        <scheme val="minor"/>
      </rPr>
      <t>kmenoví zaměstnanci; mají pracovní poměr uzavřen přímo se zaměstnavatelem, nezapočítávají se pracovníci na další pracovní poměr, na dohody, osoby na mateřské a rodičovské dovolené</t>
    </r>
  </si>
  <si>
    <r>
      <t>3)</t>
    </r>
    <r>
      <rPr>
        <sz val="6"/>
        <rFont val="Calibri"/>
        <family val="2"/>
        <charset val="238"/>
        <scheme val="minor"/>
      </rPr>
      <t>Agenturní zaměstnanci: zaměstnanec má pracovní smlouvu uzavřenu s pracovní agenturou, která mu současné pracovní místo u zaměstnavatele zprostředkovává</t>
    </r>
  </si>
  <si>
    <r>
      <t>4)</t>
    </r>
    <r>
      <rPr>
        <sz val="6"/>
        <rFont val="Calibri"/>
        <family val="2"/>
        <charset val="238"/>
        <scheme val="minor"/>
      </rPr>
      <t>Tabulka č. 5 navazuje na tabulku č. 2</t>
    </r>
  </si>
  <si>
    <r>
      <t xml:space="preserve">Zákonodárci a </t>
    </r>
    <r>
      <rPr>
        <b/>
        <sz val="9"/>
        <rFont val="Calibri"/>
        <family val="2"/>
        <charset val="238"/>
        <scheme val="minor"/>
      </rPr>
      <t>řídící pracovníci</t>
    </r>
  </si>
  <si>
    <r>
      <t>Specialisté</t>
    </r>
    <r>
      <rPr>
        <sz val="9"/>
        <rFont val="Calibri"/>
        <family val="2"/>
        <charset val="238"/>
        <scheme val="minor"/>
      </rPr>
      <t xml:space="preserve"> (vědečtí a odborní duševní pracovníci)</t>
    </r>
  </si>
  <si>
    <r>
      <t xml:space="preserve">Techničtí a </t>
    </r>
    <r>
      <rPr>
        <b/>
        <sz val="9"/>
        <rFont val="Calibri"/>
        <family val="2"/>
        <charset val="238"/>
        <scheme val="minor"/>
      </rPr>
      <t>odborní pracovníci</t>
    </r>
    <r>
      <rPr>
        <sz val="9"/>
        <rFont val="Calibri"/>
        <family val="2"/>
        <charset val="238"/>
        <scheme val="minor"/>
      </rPr>
      <t xml:space="preserve"> (a nižší zdravotničtí)</t>
    </r>
  </si>
  <si>
    <r>
      <t xml:space="preserve">Úředníci (a </t>
    </r>
    <r>
      <rPr>
        <b/>
        <sz val="9"/>
        <rFont val="Calibri"/>
        <family val="2"/>
        <charset val="238"/>
        <scheme val="minor"/>
      </rPr>
      <t>administrativní pracovníci</t>
    </r>
    <r>
      <rPr>
        <sz val="9"/>
        <rFont val="Calibri"/>
        <family val="2"/>
        <charset val="238"/>
        <scheme val="minor"/>
      </rPr>
      <t xml:space="preserve">) </t>
    </r>
  </si>
  <si>
    <r>
      <t xml:space="preserve">Pracovníci </t>
    </r>
    <r>
      <rPr>
        <b/>
        <sz val="9"/>
        <rFont val="Calibri"/>
        <family val="2"/>
        <charset val="238"/>
        <scheme val="minor"/>
      </rPr>
      <t>ve službách a prodeji</t>
    </r>
  </si>
  <si>
    <r>
      <t>Kvalifikovaní pracovníci v </t>
    </r>
    <r>
      <rPr>
        <b/>
        <sz val="9"/>
        <rFont val="Calibri"/>
        <family val="2"/>
        <charset val="238"/>
        <scheme val="minor"/>
      </rPr>
      <t>zemědělství,</t>
    </r>
    <r>
      <rPr>
        <sz val="9"/>
        <rFont val="Calibri"/>
        <family val="2"/>
        <charset val="238"/>
        <scheme val="minor"/>
      </rPr>
      <t xml:space="preserve"> lesnictví a rybářství</t>
    </r>
  </si>
  <si>
    <r>
      <t xml:space="preserve">Řemeslníci a </t>
    </r>
    <r>
      <rPr>
        <sz val="9"/>
        <rFont val="Calibri"/>
        <family val="2"/>
        <charset val="238"/>
        <scheme val="minor"/>
      </rPr>
      <t>opraváři</t>
    </r>
  </si>
  <si>
    <r>
      <t>Obsluha strojů</t>
    </r>
    <r>
      <rPr>
        <sz val="9"/>
        <rFont val="Calibri"/>
        <family val="2"/>
        <charset val="238"/>
        <scheme val="minor"/>
      </rPr>
      <t xml:space="preserve"> a zařízení, montéři </t>
    </r>
  </si>
  <si>
    <r>
      <t xml:space="preserve">Pomocní a </t>
    </r>
    <r>
      <rPr>
        <b/>
        <sz val="9"/>
        <rFont val="Calibri"/>
        <family val="2"/>
        <charset val="238"/>
        <scheme val="minor"/>
      </rPr>
      <t>nekvalifikovaní</t>
    </r>
    <r>
      <rPr>
        <sz val="9"/>
        <rFont val="Calibri"/>
        <family val="2"/>
        <charset val="238"/>
        <scheme val="minor"/>
      </rPr>
      <t xml:space="preserve"> pracovníci</t>
    </r>
  </si>
  <si>
    <r>
      <rPr>
        <vertAlign val="superscript"/>
        <sz val="6"/>
        <rFont val="Calibri"/>
        <family val="2"/>
        <charset val="238"/>
        <scheme val="minor"/>
      </rPr>
      <t>5)</t>
    </r>
    <r>
      <rPr>
        <sz val="6"/>
        <rFont val="Calibri"/>
        <family val="2"/>
        <charset val="238"/>
        <scheme val="minor"/>
      </rPr>
      <t>Tabulka č. 6 navazuje na tabulku č. 2</t>
    </r>
  </si>
  <si>
    <r>
      <t xml:space="preserve">Z toho absolventi </t>
    </r>
    <r>
      <rPr>
        <vertAlign val="superscript"/>
        <sz val="9"/>
        <rFont val="Calibri"/>
        <family val="2"/>
        <charset val="238"/>
        <scheme val="minor"/>
      </rPr>
      <t>6)</t>
    </r>
  </si>
  <si>
    <r>
      <t>Jedná se o dlouhodobě postrádanou profesi?</t>
    </r>
    <r>
      <rPr>
        <vertAlign val="superscript"/>
        <sz val="7"/>
        <rFont val="Calibri"/>
        <family val="2"/>
        <charset val="238"/>
        <scheme val="minor"/>
      </rPr>
      <t>7)</t>
    </r>
  </si>
  <si>
    <r>
      <t>Důvod</t>
    </r>
    <r>
      <rPr>
        <vertAlign val="superscript"/>
        <sz val="9"/>
        <rFont val="Calibri"/>
        <family val="2"/>
        <charset val="238"/>
        <scheme val="minor"/>
      </rPr>
      <t>8)</t>
    </r>
  </si>
  <si>
    <r>
      <rPr>
        <vertAlign val="superscript"/>
        <sz val="6"/>
        <rFont val="Calibri"/>
        <family val="2"/>
        <charset val="238"/>
        <scheme val="minor"/>
      </rPr>
      <t>7)</t>
    </r>
    <r>
      <rPr>
        <sz val="6"/>
        <rFont val="Calibri"/>
        <family val="2"/>
        <charset val="238"/>
        <scheme val="minor"/>
      </rPr>
      <t>vyplňujte ANO - NE</t>
    </r>
  </si>
  <si>
    <r>
      <t>8)</t>
    </r>
    <r>
      <rPr>
        <sz val="6"/>
        <rFont val="Calibri"/>
        <family val="2"/>
        <charset val="238"/>
        <scheme val="minor"/>
      </rPr>
      <t xml:space="preserve"> Doplňte číslici: (1) automatizace/robotizace procesů; (2) nové technologie; (3) informační systémy; (4) změna odbytu/poptávky trhu</t>
    </r>
  </si>
  <si>
    <r>
      <rPr>
        <b/>
        <sz val="9"/>
        <rFont val="Calibri"/>
        <family val="2"/>
        <charset val="238"/>
        <scheme val="minor"/>
      </rPr>
      <t>do datové schránky</t>
    </r>
    <r>
      <rPr>
        <sz val="9"/>
        <color theme="1"/>
        <rFont val="Calibri"/>
        <family val="2"/>
        <charset val="238"/>
        <scheme val="minor"/>
      </rPr>
      <t/>
    </r>
  </si>
  <si>
    <t>OK</t>
  </si>
  <si>
    <t>kraj v 1. pádě</t>
  </si>
  <si>
    <t>V žádném případě nezasahovat, ani neměnit umístění tabulky, přestane to fungovat!</t>
  </si>
  <si>
    <t>SPZ</t>
  </si>
  <si>
    <t>Svěle oranžová pole lze doplňovat a nahrazovat jinými údaji, ale v žádné případě nepřesouvat umístění tabulky či měnit její velikost, přestane to fungovat!</t>
  </si>
  <si>
    <t>příjmení, jméno:</t>
  </si>
  <si>
    <t>e-mail:</t>
  </si>
  <si>
    <t>kontakt. tel.:</t>
  </si>
  <si>
    <t>Rok, za který zjišťujeme data</t>
  </si>
  <si>
    <t>Aktuální rok</t>
  </si>
  <si>
    <t>Instituce (např. VÚT, AVČR, Ústav...)</t>
  </si>
  <si>
    <t>1. EVIDENČNÍ ÚDAJE ZAMĚSTNAVATELE</t>
  </si>
  <si>
    <r>
      <t>2. POČET PRACOVNÍKŮ ZAMĚSTNAVATELE (VE FYZICKÝCH OSOBÁCH)</t>
    </r>
    <r>
      <rPr>
        <b/>
        <vertAlign val="superscript"/>
        <sz val="9"/>
        <rFont val="Calibri"/>
        <family val="2"/>
        <charset val="238"/>
        <scheme val="minor"/>
      </rPr>
      <t>1)</t>
    </r>
    <r>
      <rPr>
        <b/>
        <sz val="9"/>
        <rFont val="Calibri"/>
        <family val="2"/>
        <charset val="238"/>
        <scheme val="minor"/>
      </rPr>
      <t>:</t>
    </r>
  </si>
  <si>
    <t>3. KOLIK PRACOVNÍKŮ ZAMĚSTNÁVÁTE NA  ZKRÁCENÝ ÚVAZEK?</t>
  </si>
  <si>
    <r>
      <t>4. AGENTURNÍ ZAMĚSTNANCI</t>
    </r>
    <r>
      <rPr>
        <b/>
        <vertAlign val="superscript"/>
        <sz val="9"/>
        <rFont val="Calibri"/>
        <family val="2"/>
        <charset val="238"/>
        <scheme val="minor"/>
      </rPr>
      <t>3)</t>
    </r>
    <r>
      <rPr>
        <b/>
        <sz val="9"/>
        <rFont val="Calibri"/>
        <family val="2"/>
        <charset val="238"/>
        <scheme val="minor"/>
      </rPr>
      <t xml:space="preserve"> - CELKOVÝ POČET A NEJČASTĚJŠÍ PROFESE ZAMĚSTNÁVANÝCH AGENTURNÍCH PRACOVNÍKŮ</t>
    </r>
  </si>
  <si>
    <r>
      <t xml:space="preserve">8. SPOLUPRACUJETE V OKRESE SE ŠKOLOU </t>
    </r>
    <r>
      <rPr>
        <b/>
        <i/>
        <sz val="9"/>
        <rFont val="Calibri"/>
        <family val="2"/>
        <charset val="238"/>
        <scheme val="minor"/>
      </rPr>
      <t>(ZAŠKRTNĚTE)</t>
    </r>
    <r>
      <rPr>
        <b/>
        <sz val="9"/>
        <rFont val="Calibri"/>
        <family val="2"/>
        <charset val="238"/>
        <scheme val="minor"/>
      </rPr>
      <t>?</t>
    </r>
  </si>
  <si>
    <t>9. UVEĎTE PROSÍM POČET ZAMĚSTNANCŮ VE VÝZKUMU A VÝVOJI</t>
  </si>
  <si>
    <t>10. POKUD VAŠE FIRMA SPOLUPRACUJE NA VÝZKUMU A VÝVOJI S VEŘEJNÝMI VÝZKUMNÝMI INSTITUCEMI (VČ. VŠ), UVEĎTE NÁSLEDUJÍCÍ INFORMACE O DVOU NEJDŮLEŽITĚJŠÍCH PARTNERECH (VČ. ZAHRANIČNÍCH)</t>
  </si>
  <si>
    <t>pište takto, ne číslem, tj. ne "31.3.2018"</t>
  </si>
  <si>
    <t>Českých Budějovicích</t>
  </si>
  <si>
    <t>Jihočeském</t>
  </si>
  <si>
    <t>Jihočeský</t>
  </si>
  <si>
    <t>28. února 2018</t>
  </si>
  <si>
    <t>České Budějovice</t>
  </si>
  <si>
    <t>jiri.kotek@uradprace.cz</t>
  </si>
  <si>
    <t>ubhzpbh</t>
  </si>
  <si>
    <t>Klavíkova 1570/7,  370 04 České Budějovice</t>
  </si>
  <si>
    <t>Český Krumlov</t>
  </si>
  <si>
    <t>adela.kucerova3@uradprace.cz</t>
  </si>
  <si>
    <t>Věncova 248, Plešivec, 381 01 Český Krumlov</t>
  </si>
  <si>
    <t>ifdzpj7</t>
  </si>
  <si>
    <t>Jindřichův Hradec</t>
  </si>
  <si>
    <t>Písek</t>
  </si>
  <si>
    <t>Prachatice</t>
  </si>
  <si>
    <t>Strakonice</t>
  </si>
  <si>
    <t>Tábor</t>
  </si>
  <si>
    <t>lukas.mencl@uradprace.cz</t>
  </si>
  <si>
    <t>petra.walterova@uradprace.cz</t>
  </si>
  <si>
    <t>lenka.sarsokova@uradprace.cz</t>
  </si>
  <si>
    <t>jana.bolinova@uradprace.cz</t>
  </si>
  <si>
    <t>dagmar.kulvaitova@uradprace.cz</t>
  </si>
  <si>
    <t>ziwzpmv</t>
  </si>
  <si>
    <t>Janderova 147, 377 01 Jindřichův Hradec</t>
  </si>
  <si>
    <t>cs8zpkr</t>
  </si>
  <si>
    <t>dhbzpp2</t>
  </si>
  <si>
    <t>Poštovní 113, 383 01 Prachatice</t>
  </si>
  <si>
    <t>e99zpiu</t>
  </si>
  <si>
    <t>Textiláků 393, 386 01 Strakonice</t>
  </si>
  <si>
    <t>Nábřeží 1. máje 2259, 397 01 Písek</t>
  </si>
  <si>
    <t>5d5zprk</t>
  </si>
  <si>
    <t>Husovo nám. 2938, 390 02 Tábor</t>
  </si>
  <si>
    <r>
      <t>2)</t>
    </r>
    <r>
      <rPr>
        <sz val="6"/>
        <rFont val="Calibri"/>
        <family val="2"/>
        <charset val="238"/>
        <scheme val="minor"/>
      </rPr>
      <t>Jihočeský kraj tvoří okresy, pokud máte pracoviště ve více okresech kraje, vyplňte prosím dotazník za každý okres samostatně!</t>
    </r>
  </si>
  <si>
    <t>JCK_CB</t>
  </si>
  <si>
    <t>JCK_CK</t>
  </si>
  <si>
    <t>JCK_JH</t>
  </si>
  <si>
    <t>JCK_PI</t>
  </si>
  <si>
    <t>JCK_PT</t>
  </si>
  <si>
    <t>JCK_ST</t>
  </si>
  <si>
    <t>JCK_TA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</si>
</sst>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perscript"/>
      <sz val="6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vertAlign val="superscript"/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7" fillId="0" borderId="0" applyNumberFormat="0" applyFill="0" applyBorder="0" applyAlignment="0" applyProtection="0"/>
  </cellStyleXfs>
  <cellXfs count="27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49" fontId="1" fillId="0" borderId="0" xfId="0" applyNumberFormat="1" applyFont="1"/>
    <xf numFmtId="0" fontId="1" fillId="0" borderId="0" xfId="0" applyFont="1"/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3" xfId="0" applyFont="1" applyBorder="1" applyAlignment="1"/>
    <xf numFmtId="0" fontId="0" fillId="4" borderId="1" xfId="0" applyFill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6" fillId="0" borderId="0" xfId="0" applyFont="1" applyAlignment="1">
      <alignment vertical="center"/>
    </xf>
    <xf numFmtId="0" fontId="7" fillId="2" borderId="28" xfId="0" applyFont="1" applyFill="1" applyBorder="1" applyAlignment="1">
      <alignment horizontal="right"/>
    </xf>
    <xf numFmtId="0" fontId="7" fillId="2" borderId="1" xfId="0" applyFont="1" applyFill="1" applyBorder="1" applyAlignment="1"/>
    <xf numFmtId="0" fontId="18" fillId="0" borderId="0" xfId="0" applyFont="1" applyBorder="1" applyAlignment="1"/>
    <xf numFmtId="0" fontId="13" fillId="0" borderId="0" xfId="0" applyFont="1" applyBorder="1" applyAlignment="1"/>
    <xf numFmtId="0" fontId="17" fillId="0" borderId="5" xfId="0" applyFont="1" applyBorder="1" applyAlignment="1"/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0" borderId="3" xfId="0" applyFont="1" applyBorder="1" applyAlignment="1"/>
    <xf numFmtId="0" fontId="6" fillId="0" borderId="0" xfId="0" applyFont="1"/>
    <xf numFmtId="0" fontId="7" fillId="0" borderId="0" xfId="0" applyFont="1"/>
    <xf numFmtId="0" fontId="15" fillId="0" borderId="3" xfId="0" applyFont="1" applyBorder="1" applyAlignment="1"/>
    <xf numFmtId="0" fontId="15" fillId="0" borderId="0" xfId="0" applyFont="1" applyBorder="1"/>
    <xf numFmtId="0" fontId="8" fillId="2" borderId="9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23" fillId="0" borderId="0" xfId="0" applyFont="1" applyAlignment="1"/>
    <xf numFmtId="0" fontId="7" fillId="0" borderId="1" xfId="0" applyFont="1" applyBorder="1" applyAlignment="1">
      <alignment horizontal="right" wrapText="1"/>
    </xf>
    <xf numFmtId="0" fontId="17" fillId="2" borderId="4" xfId="0" applyFont="1" applyFill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25" fillId="0" borderId="0" xfId="0" applyFont="1"/>
    <xf numFmtId="0" fontId="25" fillId="0" borderId="0" xfId="0" applyFon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6" xfId="0" applyFill="1" applyBorder="1"/>
    <xf numFmtId="0" fontId="0" fillId="6" borderId="1" xfId="0" applyFill="1" applyBorder="1"/>
    <xf numFmtId="0" fontId="0" fillId="4" borderId="6" xfId="0" applyFill="1" applyBorder="1"/>
    <xf numFmtId="0" fontId="0" fillId="6" borderId="6" xfId="0" applyFill="1" applyBorder="1"/>
    <xf numFmtId="49" fontId="0" fillId="6" borderId="6" xfId="0" applyNumberFormat="1" applyFill="1" applyBorder="1"/>
    <xf numFmtId="0" fontId="0" fillId="6" borderId="11" xfId="0" applyFill="1" applyBorder="1"/>
    <xf numFmtId="0" fontId="15" fillId="0" borderId="0" xfId="0" applyFont="1" applyFill="1" applyBorder="1"/>
    <xf numFmtId="0" fontId="24" fillId="6" borderId="7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2" borderId="12" xfId="0" applyFont="1" applyFill="1" applyBorder="1" applyAlignment="1" applyProtection="1">
      <alignment vertical="center"/>
      <protection hidden="1"/>
    </xf>
    <xf numFmtId="0" fontId="27" fillId="6" borderId="6" xfId="2" applyFill="1" applyBorder="1"/>
    <xf numFmtId="0" fontId="27" fillId="6" borderId="1" xfId="2" applyFill="1" applyBorder="1"/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12" xfId="0" applyFont="1" applyFill="1" applyBorder="1" applyAlignment="1" applyProtection="1">
      <alignment horizontal="left" vertical="center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7" fillId="2" borderId="10" xfId="0" applyFont="1" applyFill="1" applyBorder="1" applyAlignment="1" applyProtection="1">
      <alignment horizontal="left" vertical="center"/>
      <protection hidden="1"/>
    </xf>
    <xf numFmtId="0" fontId="7" fillId="2" borderId="6" xfId="0" applyFont="1" applyFill="1" applyBorder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/>
      <protection hidden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0" fontId="7" fillId="2" borderId="26" xfId="0" applyFont="1" applyFill="1" applyBorder="1" applyAlignment="1" applyProtection="1">
      <alignment horizontal="left"/>
      <protection hidden="1"/>
    </xf>
    <xf numFmtId="0" fontId="7" fillId="2" borderId="27" xfId="0" applyFont="1" applyFill="1" applyBorder="1" applyAlignment="1" applyProtection="1">
      <alignment horizontal="left"/>
      <protection hidden="1"/>
    </xf>
    <xf numFmtId="0" fontId="8" fillId="0" borderId="2" xfId="0" applyFont="1" applyBorder="1" applyAlignment="1">
      <alignment horizontal="left" wrapText="1"/>
    </xf>
    <xf numFmtId="0" fontId="8" fillId="0" borderId="5" xfId="0" applyFont="1" applyBorder="1" applyAlignment="1" applyProtection="1">
      <alignment horizontal="left" wrapText="1"/>
      <protection hidden="1"/>
    </xf>
    <xf numFmtId="0" fontId="8" fillId="0" borderId="5" xfId="0" applyFont="1" applyBorder="1" applyAlignment="1" applyProtection="1">
      <alignment horizontal="left"/>
      <protection hidden="1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/>
    <xf numFmtId="0" fontId="7" fillId="2" borderId="3" xfId="0" applyFont="1" applyFill="1" applyBorder="1" applyAlignment="1"/>
    <xf numFmtId="0" fontId="7" fillId="2" borderId="6" xfId="0" applyFont="1" applyFill="1" applyBorder="1" applyAlignment="1" applyProtection="1">
      <protection hidden="1"/>
    </xf>
    <xf numFmtId="0" fontId="7" fillId="2" borderId="3" xfId="0" applyFont="1" applyFill="1" applyBorder="1" applyAlignment="1" applyProtection="1">
      <protection hidden="1"/>
    </xf>
    <xf numFmtId="0" fontId="7" fillId="0" borderId="6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0" borderId="1" xfId="0" applyFont="1" applyBorder="1" applyAlignment="1">
      <alignment horizontal="right"/>
    </xf>
    <xf numFmtId="0" fontId="18" fillId="0" borderId="6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  <xf numFmtId="0" fontId="7" fillId="2" borderId="9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7" fillId="2" borderId="6" xfId="0" applyFont="1" applyFill="1" applyBorder="1" applyAlignment="1">
      <alignment vertical="center" wrapText="1"/>
    </xf>
    <xf numFmtId="0" fontId="7" fillId="2" borderId="4" xfId="0" applyFont="1" applyFill="1" applyBorder="1" applyAlignment="1"/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/>
    <xf numFmtId="0" fontId="7" fillId="0" borderId="23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15" fillId="2" borderId="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right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18" fillId="3" borderId="9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7" fillId="3" borderId="14" xfId="0" applyFont="1" applyFill="1" applyBorder="1" applyAlignment="1">
      <alignment horizontal="right"/>
    </xf>
    <xf numFmtId="0" fontId="18" fillId="3" borderId="11" xfId="0" applyFont="1" applyFill="1" applyBorder="1" applyAlignment="1"/>
    <xf numFmtId="0" fontId="13" fillId="0" borderId="5" xfId="0" applyFont="1" applyBorder="1" applyAlignment="1"/>
    <xf numFmtId="0" fontId="13" fillId="0" borderId="10" xfId="0" applyFont="1" applyBorder="1" applyAlignment="1"/>
    <xf numFmtId="0" fontId="15" fillId="0" borderId="3" xfId="0" applyFont="1" applyBorder="1" applyAlignment="1"/>
    <xf numFmtId="0" fontId="7" fillId="2" borderId="6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center"/>
    </xf>
    <xf numFmtId="0" fontId="15" fillId="0" borderId="20" xfId="0" applyFont="1" applyBorder="1" applyAlignment="1"/>
    <xf numFmtId="0" fontId="15" fillId="0" borderId="18" xfId="0" applyFont="1" applyBorder="1" applyAlignment="1"/>
    <xf numFmtId="0" fontId="7" fillId="3" borderId="17" xfId="0" applyFont="1" applyFill="1" applyBorder="1" applyAlignment="1">
      <alignment horizontal="center"/>
    </xf>
    <xf numFmtId="0" fontId="15" fillId="0" borderId="21" xfId="0" applyFont="1" applyBorder="1" applyAlignment="1"/>
    <xf numFmtId="0" fontId="15" fillId="0" borderId="19" xfId="0" applyFont="1" applyBorder="1" applyAlignment="1"/>
    <xf numFmtId="0" fontId="16" fillId="0" borderId="0" xfId="0" applyFont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justify" vertical="justify" wrapText="1"/>
    </xf>
    <xf numFmtId="0" fontId="7" fillId="0" borderId="8" xfId="0" applyFont="1" applyBorder="1" applyAlignment="1">
      <alignment horizontal="justify" vertical="justify" wrapText="1"/>
    </xf>
    <xf numFmtId="0" fontId="7" fillId="0" borderId="7" xfId="0" applyFont="1" applyBorder="1" applyAlignment="1">
      <alignment horizontal="justify" vertical="justify" wrapText="1"/>
    </xf>
    <xf numFmtId="0" fontId="7" fillId="0" borderId="0" xfId="0" applyFont="1" applyBorder="1" applyAlignment="1">
      <alignment horizontal="justify" vertical="justify" wrapText="1"/>
    </xf>
    <xf numFmtId="0" fontId="7" fillId="0" borderId="12" xfId="0" applyFont="1" applyBorder="1" applyAlignment="1">
      <alignment horizontal="justify" vertical="justify" wrapText="1"/>
    </xf>
    <xf numFmtId="0" fontId="7" fillId="0" borderId="11" xfId="0" applyFont="1" applyBorder="1" applyAlignment="1">
      <alignment horizontal="justify" vertical="justify" wrapText="1"/>
    </xf>
    <xf numFmtId="0" fontId="7" fillId="0" borderId="5" xfId="0" applyFont="1" applyBorder="1" applyAlignment="1">
      <alignment horizontal="justify" vertical="justify" wrapText="1"/>
    </xf>
    <xf numFmtId="0" fontId="7" fillId="0" borderId="10" xfId="0" applyFont="1" applyBorder="1" applyAlignment="1">
      <alignment horizontal="justify" vertical="justify" wrapText="1"/>
    </xf>
    <xf numFmtId="0" fontId="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2" borderId="23" xfId="0" applyFont="1" applyFill="1" applyBorder="1" applyAlignment="1"/>
    <xf numFmtId="0" fontId="7" fillId="2" borderId="24" xfId="0" applyFont="1" applyFill="1" applyBorder="1" applyAlignment="1"/>
    <xf numFmtId="0" fontId="7" fillId="0" borderId="3" xfId="0" applyFont="1" applyBorder="1" applyAlignment="1"/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protection hidden="1"/>
    </xf>
    <xf numFmtId="0" fontId="6" fillId="2" borderId="1" xfId="0" applyFont="1" applyFill="1" applyBorder="1" applyAlignment="1"/>
    <xf numFmtId="0" fontId="21" fillId="2" borderId="13" xfId="0" applyFont="1" applyFill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/>
    <xf numFmtId="0" fontId="7" fillId="0" borderId="1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3" fillId="0" borderId="6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8" fillId="0" borderId="4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wrapText="1"/>
    </xf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7" fillId="2" borderId="15" xfId="0" applyFont="1" applyFill="1" applyBorder="1" applyAlignment="1"/>
    <xf numFmtId="0" fontId="7" fillId="2" borderId="14" xfId="0" applyFont="1" applyFill="1" applyBorder="1" applyAlignment="1"/>
    <xf numFmtId="0" fontId="1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15" fillId="0" borderId="10" xfId="0" applyFont="1" applyBorder="1" applyAlignment="1">
      <alignment horizontal="right"/>
    </xf>
    <xf numFmtId="0" fontId="11" fillId="0" borderId="8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/>
    </xf>
    <xf numFmtId="0" fontId="26" fillId="0" borderId="3" xfId="0" applyFont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13" fillId="0" borderId="6" xfId="0" applyFont="1" applyBorder="1" applyAlignment="1"/>
    <xf numFmtId="0" fontId="8" fillId="0" borderId="2" xfId="0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 applyProtection="1">
      <alignment horizontal="left" vertical="top" wrapText="1"/>
      <protection hidden="1"/>
    </xf>
    <xf numFmtId="0" fontId="8" fillId="0" borderId="5" xfId="0" applyFont="1" applyBorder="1" applyAlignment="1" applyProtection="1">
      <alignment horizontal="left" vertical="top" wrapText="1"/>
      <protection hidden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/>
      <protection hidden="1"/>
    </xf>
    <xf numFmtId="0" fontId="7" fillId="3" borderId="6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24" fillId="5" borderId="9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3" xfId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zdroj dat'!$B$2" noThreeD="1"/>
</file>

<file path=xl/ctrlProps/ctrlProp10.xml><?xml version="1.0" encoding="utf-8"?>
<formControlPr xmlns="http://schemas.microsoft.com/office/spreadsheetml/2009/9/main" objectType="CheckBox" fmlaLink="'zdroj dat'!$A$10" noThreeD="1"/>
</file>

<file path=xl/ctrlProps/ctrlProp11.xml><?xml version="1.0" encoding="utf-8"?>
<formControlPr xmlns="http://schemas.microsoft.com/office/spreadsheetml/2009/9/main" objectType="CheckBox" fmlaLink="'zdroj dat'!$A$12" noThreeD="1"/>
</file>

<file path=xl/ctrlProps/ctrlProp12.xml><?xml version="1.0" encoding="utf-8"?>
<formControlPr xmlns="http://schemas.microsoft.com/office/spreadsheetml/2009/9/main" objectType="CheckBox" fmlaLink="'zdroj dat'!$A$11" noThreeD="1"/>
</file>

<file path=xl/ctrlProps/ctrlProp2.xml><?xml version="1.0" encoding="utf-8"?>
<formControlPr xmlns="http://schemas.microsoft.com/office/spreadsheetml/2009/9/main" objectType="CheckBox" fmlaLink="'zdroj dat'!$B$3" noThreeD="1"/>
</file>

<file path=xl/ctrlProps/ctrlProp3.xml><?xml version="1.0" encoding="utf-8"?>
<formControlPr xmlns="http://schemas.microsoft.com/office/spreadsheetml/2009/9/main" objectType="CheckBox" fmlaLink="'zdroj dat'!$D$2" noThreeD="1"/>
</file>

<file path=xl/ctrlProps/ctrlProp4.xml><?xml version="1.0" encoding="utf-8"?>
<formControlPr xmlns="http://schemas.microsoft.com/office/spreadsheetml/2009/9/main" objectType="CheckBox" fmlaLink="'zdroj dat'!$D$3" noThreeD="1"/>
</file>

<file path=xl/ctrlProps/ctrlProp5.xml><?xml version="1.0" encoding="utf-8"?>
<formControlPr xmlns="http://schemas.microsoft.com/office/spreadsheetml/2009/9/main" objectType="CheckBox" fmlaLink="'zdroj dat'!$F$2" noThreeD="1"/>
</file>

<file path=xl/ctrlProps/ctrlProp6.xml><?xml version="1.0" encoding="utf-8"?>
<formControlPr xmlns="http://schemas.microsoft.com/office/spreadsheetml/2009/9/main" objectType="CheckBox" fmlaLink="'zdroj dat'!$F$3" noThreeD="1"/>
</file>

<file path=xl/ctrlProps/ctrlProp7.xml><?xml version="1.0" encoding="utf-8"?>
<formControlPr xmlns="http://schemas.microsoft.com/office/spreadsheetml/2009/9/main" objectType="CheckBox" fmlaLink="'zdroj dat'!$A$7" noThreeD="1"/>
</file>

<file path=xl/ctrlProps/ctrlProp8.xml><?xml version="1.0" encoding="utf-8"?>
<formControlPr xmlns="http://schemas.microsoft.com/office/spreadsheetml/2009/9/main" objectType="CheckBox" fmlaLink="'zdroj dat'!$A$8" noThreeD="1"/>
</file>

<file path=xl/ctrlProps/ctrlProp9.xml><?xml version="1.0" encoding="utf-8"?>
<formControlPr xmlns="http://schemas.microsoft.com/office/spreadsheetml/2009/9/main" objectType="CheckBox" fmlaLink="'zdroj dat'!$A$9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78827</xdr:rowOff>
    </xdr:from>
    <xdr:ext cx="700768" cy="56004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827"/>
          <a:ext cx="700768" cy="56004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88</xdr:row>
          <xdr:rowOff>85725</xdr:rowOff>
        </xdr:from>
        <xdr:to>
          <xdr:col>2</xdr:col>
          <xdr:colOff>295275</xdr:colOff>
          <xdr:row>89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90</xdr:row>
          <xdr:rowOff>85725</xdr:rowOff>
        </xdr:from>
        <xdr:to>
          <xdr:col>2</xdr:col>
          <xdr:colOff>295275</xdr:colOff>
          <xdr:row>91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88</xdr:row>
          <xdr:rowOff>85725</xdr:rowOff>
        </xdr:from>
        <xdr:to>
          <xdr:col>4</xdr:col>
          <xdr:colOff>295275</xdr:colOff>
          <xdr:row>89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90</xdr:row>
          <xdr:rowOff>85725</xdr:rowOff>
        </xdr:from>
        <xdr:to>
          <xdr:col>4</xdr:col>
          <xdr:colOff>295275</xdr:colOff>
          <xdr:row>91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88</xdr:row>
          <xdr:rowOff>85725</xdr:rowOff>
        </xdr:from>
        <xdr:to>
          <xdr:col>6</xdr:col>
          <xdr:colOff>295275</xdr:colOff>
          <xdr:row>89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90</xdr:row>
          <xdr:rowOff>85725</xdr:rowOff>
        </xdr:from>
        <xdr:to>
          <xdr:col>6</xdr:col>
          <xdr:colOff>295275</xdr:colOff>
          <xdr:row>91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12</xdr:row>
          <xdr:rowOff>133350</xdr:rowOff>
        </xdr:from>
        <xdr:to>
          <xdr:col>2</xdr:col>
          <xdr:colOff>285750</xdr:colOff>
          <xdr:row>14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13</xdr:row>
          <xdr:rowOff>123825</xdr:rowOff>
        </xdr:from>
        <xdr:to>
          <xdr:col>2</xdr:col>
          <xdr:colOff>285750</xdr:colOff>
          <xdr:row>15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133350</xdr:rowOff>
        </xdr:from>
        <xdr:to>
          <xdr:col>4</xdr:col>
          <xdr:colOff>285750</xdr:colOff>
          <xdr:row>14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133350</xdr:rowOff>
        </xdr:from>
        <xdr:to>
          <xdr:col>4</xdr:col>
          <xdr:colOff>285750</xdr:colOff>
          <xdr:row>15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133350</xdr:rowOff>
        </xdr:from>
        <xdr:to>
          <xdr:col>6</xdr:col>
          <xdr:colOff>285750</xdr:colOff>
          <xdr:row>14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133350</xdr:rowOff>
        </xdr:from>
        <xdr:to>
          <xdr:col>6</xdr:col>
          <xdr:colOff>285750</xdr:colOff>
          <xdr:row>15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lukas.mencl@uradprace.cz" TargetMode="External"/><Relationship Id="rId7" Type="http://schemas.openxmlformats.org/officeDocument/2006/relationships/hyperlink" Target="mailto:dagmar.kulvaitova@uradprace.cz" TargetMode="External"/><Relationship Id="rId2" Type="http://schemas.openxmlformats.org/officeDocument/2006/relationships/hyperlink" Target="mailto:adela.kucerova3@uradprace.cz" TargetMode="External"/><Relationship Id="rId1" Type="http://schemas.openxmlformats.org/officeDocument/2006/relationships/hyperlink" Target="mailto:jiri.kotek@uradprace.cz" TargetMode="External"/><Relationship Id="rId6" Type="http://schemas.openxmlformats.org/officeDocument/2006/relationships/hyperlink" Target="mailto:jana.bolinova@uradprace.cz" TargetMode="External"/><Relationship Id="rId5" Type="http://schemas.openxmlformats.org/officeDocument/2006/relationships/hyperlink" Target="mailto:lenka.sarsokova@uradprace.cz" TargetMode="External"/><Relationship Id="rId4" Type="http://schemas.openxmlformats.org/officeDocument/2006/relationships/hyperlink" Target="mailto:petra.walterova@uradprace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P113"/>
  <sheetViews>
    <sheetView showGridLines="0" tabSelected="1" view="pageLayout" zoomScale="170" zoomScaleNormal="145" zoomScalePageLayoutView="170" workbookViewId="0">
      <selection activeCell="B103" sqref="B103:C103"/>
    </sheetView>
  </sheetViews>
  <sheetFormatPr defaultColWidth="9.140625" defaultRowHeight="15" x14ac:dyDescent="0.25"/>
  <cols>
    <col min="1" max="1" width="14.42578125" style="11" customWidth="1"/>
    <col min="2" max="2" width="9.140625" style="11" customWidth="1"/>
    <col min="3" max="4" width="9.140625" style="11"/>
    <col min="5" max="5" width="9.140625" style="11" customWidth="1"/>
    <col min="6" max="6" width="8.85546875" style="11" customWidth="1"/>
    <col min="7" max="7" width="11" style="11" customWidth="1"/>
    <col min="8" max="9" width="9.140625" style="11" customWidth="1"/>
    <col min="10" max="10" width="0.140625" style="38" customWidth="1"/>
    <col min="11" max="16384" width="9.140625" style="11"/>
  </cols>
  <sheetData>
    <row r="1" spans="1:11" ht="26.25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11" ht="12.95" customHeight="1" x14ac:dyDescent="0.25">
      <c r="A2" s="64" t="s">
        <v>247</v>
      </c>
      <c r="B2" s="64"/>
      <c r="C2" s="64"/>
      <c r="D2" s="64"/>
      <c r="E2" s="64"/>
      <c r="F2" s="64"/>
      <c r="G2" s="64"/>
      <c r="H2" s="64"/>
      <c r="I2" s="64"/>
    </row>
    <row r="3" spans="1:11" ht="12.95" customHeight="1" x14ac:dyDescent="0.25">
      <c r="A3" s="12"/>
      <c r="B3" s="65" t="str">
        <f>CONCATENATE("krajská pobočka v ",'zdroj dat'!A16,", kontaktní pracoviště ")</f>
        <v xml:space="preserve">krajská pobočka v Českých Budějovicích, kontaktní pracoviště </v>
      </c>
      <c r="C3" s="65"/>
      <c r="D3" s="65"/>
      <c r="E3" s="65"/>
      <c r="F3" s="65"/>
      <c r="G3" s="66" t="s">
        <v>291</v>
      </c>
      <c r="H3" s="66"/>
      <c r="I3" s="12"/>
    </row>
    <row r="4" spans="1:11" ht="12.95" customHeight="1" x14ac:dyDescent="0.25">
      <c r="A4" s="155" t="s">
        <v>172</v>
      </c>
      <c r="B4" s="155"/>
      <c r="C4" s="155"/>
      <c r="D4" s="155"/>
      <c r="E4" s="155"/>
      <c r="F4" s="155"/>
      <c r="G4" s="155"/>
      <c r="H4" s="155"/>
      <c r="I4" s="155"/>
    </row>
    <row r="5" spans="1:11" ht="12.95" customHeight="1" x14ac:dyDescent="0.25">
      <c r="A5" s="168" t="s">
        <v>248</v>
      </c>
      <c r="B5" s="169"/>
      <c r="C5" s="169"/>
      <c r="D5" s="169"/>
      <c r="E5" s="169"/>
      <c r="F5" s="169"/>
      <c r="G5" s="169"/>
      <c r="H5" s="169"/>
      <c r="I5" s="170"/>
    </row>
    <row r="6" spans="1:11" ht="12.95" customHeight="1" x14ac:dyDescent="0.25">
      <c r="A6" s="171"/>
      <c r="B6" s="172"/>
      <c r="C6" s="172"/>
      <c r="D6" s="172"/>
      <c r="E6" s="172"/>
      <c r="F6" s="172"/>
      <c r="G6" s="172"/>
      <c r="H6" s="172"/>
      <c r="I6" s="173"/>
    </row>
    <row r="7" spans="1:11" ht="33" customHeight="1" x14ac:dyDescent="0.25">
      <c r="A7" s="174"/>
      <c r="B7" s="175"/>
      <c r="C7" s="175"/>
      <c r="D7" s="175"/>
      <c r="E7" s="175"/>
      <c r="F7" s="175"/>
      <c r="G7" s="175"/>
      <c r="H7" s="175"/>
      <c r="I7" s="176"/>
    </row>
    <row r="8" spans="1:11" ht="12.95" customHeight="1" x14ac:dyDescent="0.25">
      <c r="A8" s="180" t="s">
        <v>279</v>
      </c>
      <c r="B8" s="181"/>
      <c r="C8" s="181"/>
      <c r="D8" s="181"/>
      <c r="E8" s="181"/>
      <c r="F8" s="181"/>
      <c r="G8" s="181"/>
      <c r="H8" s="181"/>
      <c r="I8" s="181"/>
    </row>
    <row r="9" spans="1:11" ht="12.95" customHeight="1" x14ac:dyDescent="0.25">
      <c r="A9" s="182" t="s">
        <v>157</v>
      </c>
      <c r="B9" s="183"/>
      <c r="C9" s="157"/>
      <c r="D9" s="157"/>
      <c r="E9" s="157"/>
      <c r="F9" s="157"/>
      <c r="G9" s="157"/>
      <c r="H9" s="184" t="s">
        <v>223</v>
      </c>
      <c r="I9" s="186"/>
    </row>
    <row r="10" spans="1:11" ht="12.95" customHeight="1" x14ac:dyDescent="0.25">
      <c r="A10" s="183"/>
      <c r="B10" s="183"/>
      <c r="C10" s="157"/>
      <c r="D10" s="157"/>
      <c r="E10" s="157"/>
      <c r="F10" s="157"/>
      <c r="G10" s="157"/>
      <c r="H10" s="185"/>
      <c r="I10" s="186"/>
    </row>
    <row r="11" spans="1:11" ht="12.95" customHeight="1" x14ac:dyDescent="0.25">
      <c r="A11" s="75" t="s">
        <v>170</v>
      </c>
      <c r="B11" s="92"/>
      <c r="C11" s="167"/>
      <c r="D11" s="167"/>
      <c r="E11" s="163"/>
      <c r="F11" s="156" t="s">
        <v>176</v>
      </c>
      <c r="G11" s="156"/>
      <c r="H11" s="157"/>
      <c r="I11" s="157"/>
    </row>
    <row r="12" spans="1:11" ht="12.95" customHeight="1" x14ac:dyDescent="0.25">
      <c r="A12" s="164"/>
      <c r="B12" s="165"/>
      <c r="C12" s="167"/>
      <c r="D12" s="167"/>
      <c r="E12" s="163"/>
      <c r="F12" s="158" t="s">
        <v>175</v>
      </c>
      <c r="G12" s="159"/>
      <c r="H12" s="162"/>
      <c r="I12" s="163"/>
    </row>
    <row r="13" spans="1:11" ht="12.95" customHeight="1" x14ac:dyDescent="0.25">
      <c r="A13" s="166"/>
      <c r="B13" s="94"/>
      <c r="C13" s="167"/>
      <c r="D13" s="167"/>
      <c r="E13" s="163"/>
      <c r="F13" s="160" t="s">
        <v>177</v>
      </c>
      <c r="G13" s="161"/>
      <c r="H13" s="162"/>
      <c r="I13" s="163"/>
    </row>
    <row r="14" spans="1:11" ht="12.95" customHeight="1" x14ac:dyDescent="0.25">
      <c r="A14" s="75" t="s">
        <v>222</v>
      </c>
      <c r="B14" s="76"/>
      <c r="C14" s="73" t="s">
        <v>220</v>
      </c>
      <c r="D14" s="74"/>
      <c r="E14" s="73" t="s">
        <v>221</v>
      </c>
      <c r="F14" s="74"/>
      <c r="G14" s="73" t="s">
        <v>210</v>
      </c>
      <c r="H14" s="187"/>
      <c r="I14" s="74"/>
    </row>
    <row r="15" spans="1:11" ht="12.95" customHeight="1" x14ac:dyDescent="0.25">
      <c r="A15" s="77"/>
      <c r="B15" s="78"/>
      <c r="C15" s="72" t="s">
        <v>174</v>
      </c>
      <c r="D15" s="72"/>
      <c r="E15" s="72" t="s">
        <v>173</v>
      </c>
      <c r="F15" s="72"/>
      <c r="G15" s="72" t="s">
        <v>211</v>
      </c>
      <c r="H15" s="72"/>
      <c r="I15" s="72"/>
    </row>
    <row r="16" spans="1:11" ht="12.95" customHeight="1" x14ac:dyDescent="0.25">
      <c r="A16" s="6" t="s">
        <v>231</v>
      </c>
      <c r="B16" s="157"/>
      <c r="C16" s="157"/>
      <c r="D16" s="157"/>
      <c r="E16" s="6" t="s">
        <v>206</v>
      </c>
      <c r="F16" s="33"/>
      <c r="G16" s="7" t="s">
        <v>232</v>
      </c>
      <c r="H16" s="162"/>
      <c r="I16" s="163"/>
      <c r="J16" s="38" t="s">
        <v>268</v>
      </c>
      <c r="K16" s="32"/>
    </row>
    <row r="17" spans="1:9" ht="15.95" customHeight="1" x14ac:dyDescent="0.25">
      <c r="A17" s="247" t="s">
        <v>280</v>
      </c>
      <c r="B17" s="247"/>
      <c r="C17" s="247"/>
      <c r="D17" s="247"/>
      <c r="E17" s="247"/>
      <c r="F17" s="248" t="str">
        <f>IF('zdroj dat'!B13="Vyplněno více možností.","Prosím, vyberte právě jednu hodnotu. Děkujeme Vám.","")</f>
        <v/>
      </c>
      <c r="G17" s="248"/>
      <c r="H17" s="248"/>
      <c r="I17" s="248"/>
    </row>
    <row r="18" spans="1:9" ht="12.95" customHeight="1" x14ac:dyDescent="0.25">
      <c r="A18" s="95"/>
      <c r="B18" s="90"/>
      <c r="C18" s="90"/>
      <c r="D18" s="91"/>
      <c r="E18" s="195" t="str">
        <f>CONCATENATE("Stav k 31.12.",'zdroj dat'!B16)</f>
        <v>Stav k 31.12.2017</v>
      </c>
      <c r="F18" s="195"/>
      <c r="G18" s="196" t="str">
        <f>CONCATENATE("Počet zaměstnanců v přepočteném počtu (FTE) k 31.12.",'zdroj dat'!B16)</f>
        <v>Počet zaměstnanců v přepočteném počtu (FTE) k 31.12.2017</v>
      </c>
      <c r="H18" s="188" t="str">
        <f>CONCATENATE("Stav k 31.12.",'zdroj dat'!B18)</f>
        <v>Stav k 31.12.2018</v>
      </c>
      <c r="I18" s="189"/>
    </row>
    <row r="19" spans="1:9" ht="44.25" customHeight="1" x14ac:dyDescent="0.25">
      <c r="A19" s="166"/>
      <c r="B19" s="93"/>
      <c r="C19" s="93"/>
      <c r="D19" s="93"/>
      <c r="E19" s="195"/>
      <c r="F19" s="195"/>
      <c r="G19" s="197"/>
      <c r="H19" s="190"/>
      <c r="I19" s="191"/>
    </row>
    <row r="20" spans="1:9" ht="12.95" customHeight="1" x14ac:dyDescent="0.25">
      <c r="A20" s="79" t="s">
        <v>183</v>
      </c>
      <c r="B20" s="80"/>
      <c r="C20" s="80"/>
      <c r="D20" s="194"/>
      <c r="E20" s="142"/>
      <c r="F20" s="142"/>
      <c r="G20" s="36"/>
      <c r="H20" s="259"/>
      <c r="I20" s="260"/>
    </row>
    <row r="21" spans="1:9" ht="14.25" customHeight="1" x14ac:dyDescent="0.25">
      <c r="A21" s="62" t="str">
        <f>CONCATENATE("Celkem za subjekt v ",'zdroj dat'!A18," kraji")</f>
        <v>Celkem za subjekt v Jihočeském kraji</v>
      </c>
      <c r="B21" s="63"/>
      <c r="C21" s="63"/>
      <c r="D21" s="31" t="s">
        <v>245</v>
      </c>
      <c r="E21" s="104"/>
      <c r="F21" s="104"/>
      <c r="G21" s="35"/>
      <c r="H21" s="83"/>
      <c r="I21" s="84"/>
    </row>
    <row r="22" spans="1:9" ht="12.95" customHeight="1" x14ac:dyDescent="0.25">
      <c r="A22" s="81" t="str">
        <f>CONCATENATE("v okrese ",G3)</f>
        <v>v okrese České Budějovice</v>
      </c>
      <c r="B22" s="82"/>
      <c r="C22" s="82"/>
      <c r="D22" s="82"/>
      <c r="E22" s="104"/>
      <c r="F22" s="104"/>
      <c r="G22" s="35"/>
      <c r="H22" s="83"/>
      <c r="I22" s="84"/>
    </row>
    <row r="23" spans="1:9" ht="12.95" customHeight="1" x14ac:dyDescent="0.25">
      <c r="A23" s="79"/>
      <c r="B23" s="80"/>
      <c r="C23" s="80"/>
      <c r="D23" s="80"/>
      <c r="E23" s="104"/>
      <c r="F23" s="104"/>
      <c r="G23" s="35"/>
      <c r="H23" s="83"/>
      <c r="I23" s="84"/>
    </row>
    <row r="24" spans="1:9" ht="12.95" customHeight="1" thickBot="1" x14ac:dyDescent="0.3">
      <c r="A24" s="192"/>
      <c r="B24" s="193"/>
      <c r="C24" s="193"/>
      <c r="D24" s="193"/>
      <c r="E24" s="126"/>
      <c r="F24" s="126"/>
      <c r="G24" s="37"/>
      <c r="H24" s="121"/>
      <c r="I24" s="122"/>
    </row>
    <row r="25" spans="1:9" ht="12.95" customHeight="1" x14ac:dyDescent="0.25">
      <c r="A25" s="67" t="str">
        <f>CONCATENATE("pracovníků v okrese ",G3)</f>
        <v>pracovníků v okrese České Budějovice</v>
      </c>
      <c r="B25" s="68"/>
      <c r="C25" s="68"/>
      <c r="D25" s="13" t="s">
        <v>158</v>
      </c>
      <c r="E25" s="142"/>
      <c r="F25" s="142"/>
      <c r="G25" s="149"/>
      <c r="H25" s="150"/>
      <c r="I25" s="151"/>
    </row>
    <row r="26" spans="1:9" ht="12.95" customHeight="1" x14ac:dyDescent="0.25">
      <c r="A26" s="134" t="s">
        <v>159</v>
      </c>
      <c r="B26" s="135"/>
      <c r="C26" s="135"/>
      <c r="D26" s="135"/>
      <c r="E26" s="104"/>
      <c r="F26" s="104"/>
      <c r="G26" s="149"/>
      <c r="H26" s="150"/>
      <c r="I26" s="151"/>
    </row>
    <row r="27" spans="1:9" ht="12.95" customHeight="1" x14ac:dyDescent="0.25">
      <c r="A27" s="79" t="s">
        <v>178</v>
      </c>
      <c r="B27" s="80"/>
      <c r="C27" s="80"/>
      <c r="D27" s="80"/>
      <c r="E27" s="104"/>
      <c r="F27" s="104"/>
      <c r="G27" s="149"/>
      <c r="H27" s="150"/>
      <c r="I27" s="151"/>
    </row>
    <row r="28" spans="1:9" ht="12.95" customHeight="1" x14ac:dyDescent="0.25">
      <c r="A28" s="98" t="s">
        <v>226</v>
      </c>
      <c r="B28" s="99"/>
      <c r="C28" s="99"/>
      <c r="D28" s="100"/>
      <c r="E28" s="104"/>
      <c r="F28" s="104"/>
      <c r="G28" s="149"/>
      <c r="H28" s="150"/>
      <c r="I28" s="151"/>
    </row>
    <row r="29" spans="1:9" ht="12.95" customHeight="1" x14ac:dyDescent="0.25">
      <c r="A29" s="101"/>
      <c r="B29" s="102"/>
      <c r="C29" s="102"/>
      <c r="D29" s="103"/>
      <c r="E29" s="104"/>
      <c r="F29" s="104"/>
      <c r="G29" s="149"/>
      <c r="H29" s="150"/>
      <c r="I29" s="151"/>
    </row>
    <row r="30" spans="1:9" ht="12.95" customHeight="1" x14ac:dyDescent="0.25">
      <c r="A30" s="79" t="s">
        <v>179</v>
      </c>
      <c r="B30" s="80"/>
      <c r="C30" s="80"/>
      <c r="D30" s="80"/>
      <c r="E30" s="104"/>
      <c r="F30" s="104"/>
      <c r="G30" s="149"/>
      <c r="H30" s="150"/>
      <c r="I30" s="151"/>
    </row>
    <row r="31" spans="1:9" ht="12.95" customHeight="1" x14ac:dyDescent="0.25">
      <c r="A31" s="79" t="s">
        <v>180</v>
      </c>
      <c r="B31" s="80"/>
      <c r="C31" s="80"/>
      <c r="D31" s="80"/>
      <c r="E31" s="104"/>
      <c r="F31" s="104"/>
      <c r="G31" s="149"/>
      <c r="H31" s="150"/>
      <c r="I31" s="151"/>
    </row>
    <row r="32" spans="1:9" ht="12.95" customHeight="1" x14ac:dyDescent="0.25">
      <c r="A32" s="79" t="s">
        <v>204</v>
      </c>
      <c r="B32" s="146"/>
      <c r="C32" s="146"/>
      <c r="D32" s="146"/>
      <c r="E32" s="104"/>
      <c r="F32" s="104"/>
      <c r="G32" s="149"/>
      <c r="H32" s="150"/>
      <c r="I32" s="151"/>
    </row>
    <row r="33" spans="1:10" ht="12.95" customHeight="1" x14ac:dyDescent="0.25">
      <c r="A33" s="108" t="s">
        <v>181</v>
      </c>
      <c r="B33" s="109"/>
      <c r="C33" s="109"/>
      <c r="D33" s="109"/>
      <c r="E33" s="104"/>
      <c r="F33" s="104"/>
      <c r="G33" s="149"/>
      <c r="H33" s="150"/>
      <c r="I33" s="151"/>
    </row>
    <row r="34" spans="1:10" ht="12.95" customHeight="1" x14ac:dyDescent="0.25">
      <c r="A34" s="110"/>
      <c r="B34" s="111"/>
      <c r="C34" s="111"/>
      <c r="D34" s="111"/>
      <c r="E34" s="104"/>
      <c r="F34" s="104"/>
      <c r="G34" s="149"/>
      <c r="H34" s="150"/>
      <c r="I34" s="151"/>
    </row>
    <row r="35" spans="1:10" ht="12.95" customHeight="1" x14ac:dyDescent="0.25">
      <c r="A35" s="79" t="s">
        <v>205</v>
      </c>
      <c r="B35" s="146"/>
      <c r="C35" s="146"/>
      <c r="D35" s="146"/>
      <c r="E35" s="104"/>
      <c r="F35" s="104"/>
      <c r="G35" s="149"/>
      <c r="H35" s="150"/>
      <c r="I35" s="151"/>
    </row>
    <row r="36" spans="1:10" ht="12.95" customHeight="1" x14ac:dyDescent="0.25">
      <c r="A36" s="147" t="s">
        <v>209</v>
      </c>
      <c r="B36" s="148"/>
      <c r="C36" s="148"/>
      <c r="D36" s="148"/>
      <c r="E36" s="104"/>
      <c r="F36" s="104"/>
      <c r="G36" s="152"/>
      <c r="H36" s="153"/>
      <c r="I36" s="154"/>
      <c r="J36" s="38" t="s">
        <v>268</v>
      </c>
    </row>
    <row r="37" spans="1:10" ht="12.95" customHeight="1" x14ac:dyDescent="0.25">
      <c r="A37" s="136" t="s">
        <v>249</v>
      </c>
      <c r="B37" s="137"/>
      <c r="C37" s="137"/>
      <c r="D37" s="137"/>
      <c r="E37" s="137"/>
      <c r="F37" s="137"/>
      <c r="G37" s="137"/>
      <c r="H37" s="137"/>
      <c r="I37" s="138"/>
    </row>
    <row r="38" spans="1:10" ht="5.25" customHeight="1" x14ac:dyDescent="0.25">
      <c r="A38" s="139"/>
      <c r="B38" s="140"/>
      <c r="C38" s="140"/>
      <c r="D38" s="140"/>
      <c r="E38" s="140"/>
      <c r="F38" s="140"/>
      <c r="G38" s="140"/>
      <c r="H38" s="140"/>
      <c r="I38" s="141"/>
    </row>
    <row r="39" spans="1:10" ht="12.95" customHeight="1" x14ac:dyDescent="0.25">
      <c r="A39" s="143" t="s">
        <v>319</v>
      </c>
      <c r="B39" s="144"/>
      <c r="C39" s="144"/>
      <c r="D39" s="144"/>
      <c r="E39" s="144"/>
      <c r="F39" s="144"/>
      <c r="G39" s="144"/>
      <c r="H39" s="144"/>
      <c r="I39" s="145"/>
    </row>
    <row r="40" spans="1:10" ht="12.95" customHeight="1" x14ac:dyDescent="0.25">
      <c r="A40" s="120" t="s">
        <v>281</v>
      </c>
      <c r="B40" s="120"/>
      <c r="C40" s="120"/>
      <c r="D40" s="120"/>
      <c r="E40" s="120"/>
      <c r="F40" s="120"/>
      <c r="G40" s="120"/>
      <c r="H40" s="120"/>
      <c r="I40" s="120"/>
    </row>
    <row r="41" spans="1:10" ht="12.95" customHeight="1" x14ac:dyDescent="0.25">
      <c r="A41" s="14" t="s">
        <v>184</v>
      </c>
      <c r="B41" s="83"/>
      <c r="C41" s="129"/>
      <c r="D41" s="84"/>
      <c r="E41" s="79" t="s">
        <v>182</v>
      </c>
      <c r="F41" s="117"/>
      <c r="G41" s="83"/>
      <c r="H41" s="129"/>
      <c r="I41" s="84"/>
    </row>
    <row r="42" spans="1:10" ht="12.95" customHeight="1" x14ac:dyDescent="0.25">
      <c r="A42" s="69" t="s">
        <v>282</v>
      </c>
      <c r="B42" s="69"/>
      <c r="C42" s="69"/>
      <c r="D42" s="69"/>
      <c r="E42" s="69"/>
      <c r="F42" s="69"/>
      <c r="G42" s="69"/>
      <c r="H42" s="69"/>
      <c r="I42" s="69"/>
    </row>
    <row r="43" spans="1:10" ht="12.95" customHeight="1" x14ac:dyDescent="0.25">
      <c r="A43" s="70" t="str">
        <f>CONCATENATE("V OKRESE ",G3)</f>
        <v>V OKRESE České Budějovice</v>
      </c>
      <c r="B43" s="70"/>
      <c r="C43" s="70"/>
      <c r="D43" s="70"/>
      <c r="E43" s="70"/>
      <c r="F43" s="70"/>
      <c r="G43" s="70"/>
      <c r="H43" s="70"/>
      <c r="I43" s="70"/>
    </row>
    <row r="44" spans="1:10" ht="12.95" customHeight="1" x14ac:dyDescent="0.25">
      <c r="A44" s="95" t="s">
        <v>227</v>
      </c>
      <c r="B44" s="130"/>
      <c r="C44" s="123"/>
      <c r="D44" s="95" t="s">
        <v>229</v>
      </c>
      <c r="E44" s="123"/>
      <c r="F44" s="118" t="s">
        <v>230</v>
      </c>
      <c r="G44" s="127"/>
      <c r="H44" s="118" t="s">
        <v>228</v>
      </c>
      <c r="I44" s="127"/>
    </row>
    <row r="45" spans="1:10" ht="12.95" customHeight="1" x14ac:dyDescent="0.25">
      <c r="A45" s="131"/>
      <c r="B45" s="132"/>
      <c r="C45" s="133"/>
      <c r="D45" s="124"/>
      <c r="E45" s="125"/>
      <c r="F45" s="128"/>
      <c r="G45" s="128"/>
      <c r="H45" s="128"/>
      <c r="I45" s="128"/>
    </row>
    <row r="46" spans="1:10" ht="12.95" customHeight="1" x14ac:dyDescent="0.25">
      <c r="A46" s="97"/>
      <c r="B46" s="97"/>
      <c r="C46" s="97"/>
      <c r="D46" s="113"/>
      <c r="E46" s="113"/>
      <c r="F46" s="112"/>
      <c r="G46" s="112"/>
      <c r="H46" s="112"/>
      <c r="I46" s="112"/>
    </row>
    <row r="47" spans="1:10" ht="12.95" customHeight="1" x14ac:dyDescent="0.25">
      <c r="A47" s="97"/>
      <c r="B47" s="97"/>
      <c r="C47" s="97"/>
      <c r="D47" s="113"/>
      <c r="E47" s="113"/>
      <c r="F47" s="112"/>
      <c r="G47" s="112"/>
      <c r="H47" s="112"/>
      <c r="I47" s="112"/>
    </row>
    <row r="48" spans="1:10" ht="12.95" customHeight="1" x14ac:dyDescent="0.25">
      <c r="A48" s="97"/>
      <c r="B48" s="97"/>
      <c r="C48" s="97"/>
      <c r="D48" s="113"/>
      <c r="E48" s="113"/>
      <c r="F48" s="112"/>
      <c r="G48" s="112"/>
      <c r="H48" s="112"/>
      <c r="I48" s="112"/>
      <c r="J48" s="38" t="s">
        <v>268</v>
      </c>
    </row>
    <row r="49" spans="1:10" ht="12.75" customHeight="1" x14ac:dyDescent="0.25">
      <c r="A49" s="105" t="s">
        <v>250</v>
      </c>
      <c r="B49" s="106"/>
      <c r="C49" s="106"/>
      <c r="D49" s="106"/>
      <c r="E49" s="106"/>
      <c r="F49" s="106"/>
      <c r="G49" s="106"/>
      <c r="H49" s="106"/>
      <c r="I49" s="107"/>
    </row>
    <row r="50" spans="1:10" ht="12.75" customHeight="1" x14ac:dyDescent="0.25">
      <c r="A50" s="15"/>
      <c r="B50" s="16"/>
      <c r="C50" s="16"/>
      <c r="D50" s="16"/>
      <c r="E50" s="16"/>
      <c r="F50" s="16"/>
      <c r="G50" s="16"/>
      <c r="H50" s="16"/>
      <c r="I50" s="16"/>
    </row>
    <row r="51" spans="1:10" ht="12.95" customHeight="1" x14ac:dyDescent="0.25">
      <c r="A51" s="71" t="str">
        <f>CONCATENATE("5. STRUKTURA PRACOVNÍKŮ V OKRESE ",G3," PODLE NEJVYŠŠÍHO STUPNĚ VZDĚLÁNÍ K 31.12.",'zdroj dat'!B16)</f>
        <v>5. STRUKTURA PRACOVNÍKŮ V OKRESE České Budějovice PODLE NEJVYŠŠÍHO STUPNĚ VZDĚLÁNÍ K 31.12.2017</v>
      </c>
      <c r="B51" s="71"/>
      <c r="C51" s="71"/>
      <c r="D51" s="71"/>
      <c r="E51" s="71"/>
      <c r="F51" s="71"/>
      <c r="G51" s="71"/>
      <c r="H51" s="71"/>
      <c r="I51" s="17" t="s">
        <v>239</v>
      </c>
    </row>
    <row r="52" spans="1:10" ht="12.95" customHeight="1" x14ac:dyDescent="0.25">
      <c r="A52" s="95" t="s">
        <v>185</v>
      </c>
      <c r="B52" s="90"/>
      <c r="C52" s="90"/>
      <c r="D52" s="92"/>
      <c r="E52" s="90" t="s">
        <v>186</v>
      </c>
      <c r="F52" s="91"/>
      <c r="G52" s="92"/>
      <c r="H52" s="88" t="s">
        <v>187</v>
      </c>
      <c r="I52" s="89"/>
    </row>
    <row r="53" spans="1:10" ht="12.95" customHeight="1" x14ac:dyDescent="0.25">
      <c r="A53" s="77"/>
      <c r="B53" s="96"/>
      <c r="C53" s="96"/>
      <c r="D53" s="94"/>
      <c r="E53" s="93"/>
      <c r="F53" s="93"/>
      <c r="G53" s="94"/>
      <c r="H53" s="18" t="s">
        <v>158</v>
      </c>
      <c r="I53" s="19" t="s">
        <v>188</v>
      </c>
    </row>
    <row r="54" spans="1:10" ht="12.95" customHeight="1" x14ac:dyDescent="0.25">
      <c r="A54" s="87" t="s">
        <v>189</v>
      </c>
      <c r="B54" s="87"/>
      <c r="C54" s="87"/>
      <c r="D54" s="87"/>
      <c r="E54" s="104"/>
      <c r="F54" s="104"/>
      <c r="G54" s="104"/>
      <c r="H54" s="34"/>
      <c r="I54" s="34"/>
    </row>
    <row r="55" spans="1:10" ht="12.95" customHeight="1" x14ac:dyDescent="0.25">
      <c r="A55" s="87" t="s">
        <v>190</v>
      </c>
      <c r="B55" s="87"/>
      <c r="C55" s="87"/>
      <c r="D55" s="87"/>
      <c r="E55" s="104"/>
      <c r="F55" s="104"/>
      <c r="G55" s="104"/>
      <c r="H55" s="34"/>
      <c r="I55" s="34"/>
    </row>
    <row r="56" spans="1:10" ht="12.95" customHeight="1" x14ac:dyDescent="0.25">
      <c r="A56" s="87" t="s">
        <v>191</v>
      </c>
      <c r="B56" s="87"/>
      <c r="C56" s="87"/>
      <c r="D56" s="87"/>
      <c r="E56" s="104"/>
      <c r="F56" s="104"/>
      <c r="G56" s="104"/>
      <c r="H56" s="34"/>
      <c r="I56" s="34"/>
    </row>
    <row r="57" spans="1:10" ht="12.95" customHeight="1" x14ac:dyDescent="0.25">
      <c r="A57" s="87" t="s">
        <v>192</v>
      </c>
      <c r="B57" s="87"/>
      <c r="C57" s="87"/>
      <c r="D57" s="87"/>
      <c r="E57" s="104"/>
      <c r="F57" s="104"/>
      <c r="G57" s="104"/>
      <c r="H57" s="34"/>
      <c r="I57" s="34"/>
    </row>
    <row r="58" spans="1:10" ht="12.95" customHeight="1" x14ac:dyDescent="0.25">
      <c r="A58" s="87" t="s">
        <v>193</v>
      </c>
      <c r="B58" s="87"/>
      <c r="C58" s="87"/>
      <c r="D58" s="87"/>
      <c r="E58" s="104"/>
      <c r="F58" s="104"/>
      <c r="G58" s="104"/>
      <c r="H58" s="34"/>
      <c r="I58" s="34"/>
    </row>
    <row r="59" spans="1:10" ht="12.95" customHeight="1" x14ac:dyDescent="0.25">
      <c r="A59" s="87" t="s">
        <v>194</v>
      </c>
      <c r="B59" s="87"/>
      <c r="C59" s="87"/>
      <c r="D59" s="87"/>
      <c r="E59" s="104"/>
      <c r="F59" s="104"/>
      <c r="G59" s="104"/>
      <c r="H59" s="34"/>
      <c r="I59" s="34"/>
    </row>
    <row r="60" spans="1:10" ht="12.95" customHeight="1" x14ac:dyDescent="0.25">
      <c r="A60" s="87" t="s">
        <v>184</v>
      </c>
      <c r="B60" s="87"/>
      <c r="C60" s="87"/>
      <c r="D60" s="87"/>
      <c r="E60" s="104"/>
      <c r="F60" s="104"/>
      <c r="G60" s="104"/>
      <c r="H60" s="34"/>
      <c r="I60" s="34"/>
      <c r="J60" s="38" t="s">
        <v>268</v>
      </c>
    </row>
    <row r="61" spans="1:10" ht="12.95" customHeight="1" x14ac:dyDescent="0.25">
      <c r="A61" s="105" t="s">
        <v>251</v>
      </c>
      <c r="B61" s="106"/>
      <c r="C61" s="106"/>
      <c r="D61" s="106"/>
      <c r="E61" s="106"/>
      <c r="F61" s="106"/>
      <c r="G61" s="106"/>
      <c r="H61" s="106"/>
      <c r="I61" s="107"/>
    </row>
    <row r="62" spans="1:10" s="21" customFormat="1" ht="12.95" customHeight="1" x14ac:dyDescent="0.2">
      <c r="A62" s="258" t="str">
        <f>CONCATENATE("6. STRUKTURA PRACOVNÍKŮ V OKRESE ",G3," DLE KATEGORIE (CZ-ISCO) K 31.12.",'zdroj dat'!B16)</f>
        <v>6. STRUKTURA PRACOVNÍKŮ V OKRESE České Budějovice DLE KATEGORIE (CZ-ISCO) K 31.12.2017</v>
      </c>
      <c r="B62" s="258"/>
      <c r="C62" s="258"/>
      <c r="D62" s="258"/>
      <c r="E62" s="258"/>
      <c r="F62" s="258"/>
      <c r="G62" s="258"/>
      <c r="H62" s="20" t="s">
        <v>240</v>
      </c>
      <c r="I62" s="8"/>
      <c r="J62" s="38"/>
    </row>
    <row r="63" spans="1:10" ht="12.95" customHeight="1" x14ac:dyDescent="0.25">
      <c r="A63" s="118" t="s">
        <v>195</v>
      </c>
      <c r="B63" s="203" t="s">
        <v>197</v>
      </c>
      <c r="C63" s="203"/>
      <c r="D63" s="203"/>
      <c r="E63" s="203"/>
      <c r="F63" s="203"/>
      <c r="G63" s="203" t="s">
        <v>196</v>
      </c>
      <c r="H63" s="177" t="s">
        <v>187</v>
      </c>
      <c r="I63" s="177"/>
    </row>
    <row r="64" spans="1:10" ht="12.95" customHeight="1" x14ac:dyDescent="0.25">
      <c r="A64" s="119"/>
      <c r="B64" s="203"/>
      <c r="C64" s="203"/>
      <c r="D64" s="203"/>
      <c r="E64" s="203"/>
      <c r="F64" s="203"/>
      <c r="G64" s="203"/>
      <c r="H64" s="18" t="s">
        <v>158</v>
      </c>
      <c r="I64" s="18" t="s">
        <v>188</v>
      </c>
    </row>
    <row r="65" spans="1:10" ht="12.95" customHeight="1" x14ac:dyDescent="0.25">
      <c r="A65" s="51">
        <v>1</v>
      </c>
      <c r="B65" s="116" t="s">
        <v>252</v>
      </c>
      <c r="C65" s="80"/>
      <c r="D65" s="80"/>
      <c r="E65" s="80"/>
      <c r="F65" s="117"/>
      <c r="G65" s="30"/>
      <c r="H65" s="34"/>
      <c r="I65" s="34"/>
    </row>
    <row r="66" spans="1:10" ht="12.95" customHeight="1" x14ac:dyDescent="0.25">
      <c r="A66" s="51">
        <v>2</v>
      </c>
      <c r="B66" s="249" t="s">
        <v>253</v>
      </c>
      <c r="C66" s="87"/>
      <c r="D66" s="87"/>
      <c r="E66" s="87"/>
      <c r="F66" s="87"/>
      <c r="G66" s="34"/>
      <c r="H66" s="34"/>
      <c r="I66" s="34"/>
    </row>
    <row r="67" spans="1:10" ht="12.95" customHeight="1" x14ac:dyDescent="0.25">
      <c r="A67" s="51">
        <v>3</v>
      </c>
      <c r="B67" s="250" t="s">
        <v>254</v>
      </c>
      <c r="C67" s="80"/>
      <c r="D67" s="80"/>
      <c r="E67" s="80"/>
      <c r="F67" s="117"/>
      <c r="G67" s="34"/>
      <c r="H67" s="34"/>
      <c r="I67" s="34"/>
    </row>
    <row r="68" spans="1:10" ht="12.95" customHeight="1" x14ac:dyDescent="0.25">
      <c r="A68" s="51">
        <v>4</v>
      </c>
      <c r="B68" s="250" t="s">
        <v>255</v>
      </c>
      <c r="C68" s="80"/>
      <c r="D68" s="80"/>
      <c r="E68" s="80"/>
      <c r="F68" s="117"/>
      <c r="G68" s="34"/>
      <c r="H68" s="34"/>
      <c r="I68" s="34"/>
    </row>
    <row r="69" spans="1:10" ht="12.95" customHeight="1" x14ac:dyDescent="0.25">
      <c r="A69" s="51">
        <v>5</v>
      </c>
      <c r="B69" s="250" t="s">
        <v>256</v>
      </c>
      <c r="C69" s="80"/>
      <c r="D69" s="80"/>
      <c r="E69" s="80"/>
      <c r="F69" s="117"/>
      <c r="G69" s="34"/>
      <c r="H69" s="34"/>
      <c r="I69" s="34"/>
    </row>
    <row r="70" spans="1:10" ht="12.95" customHeight="1" x14ac:dyDescent="0.25">
      <c r="A70" s="51">
        <v>6</v>
      </c>
      <c r="B70" s="52" t="s">
        <v>257</v>
      </c>
      <c r="C70" s="14"/>
      <c r="D70" s="14"/>
      <c r="E70" s="14"/>
      <c r="F70" s="14"/>
      <c r="G70" s="34"/>
      <c r="H70" s="34"/>
      <c r="I70" s="34"/>
    </row>
    <row r="71" spans="1:10" ht="12.95" customHeight="1" x14ac:dyDescent="0.25">
      <c r="A71" s="51">
        <v>7</v>
      </c>
      <c r="B71" s="251" t="s">
        <v>258</v>
      </c>
      <c r="C71" s="80"/>
      <c r="D71" s="80"/>
      <c r="E71" s="80"/>
      <c r="F71" s="117"/>
      <c r="G71" s="34"/>
      <c r="H71" s="34"/>
      <c r="I71" s="34"/>
    </row>
    <row r="72" spans="1:10" ht="12.95" customHeight="1" x14ac:dyDescent="0.25">
      <c r="A72" s="51">
        <v>8</v>
      </c>
      <c r="B72" s="251" t="s">
        <v>259</v>
      </c>
      <c r="C72" s="80"/>
      <c r="D72" s="80"/>
      <c r="E72" s="80"/>
      <c r="F72" s="117"/>
      <c r="G72" s="34"/>
      <c r="H72" s="34"/>
      <c r="I72" s="34"/>
    </row>
    <row r="73" spans="1:10" ht="12.95" customHeight="1" x14ac:dyDescent="0.25">
      <c r="A73" s="51">
        <v>9</v>
      </c>
      <c r="B73" s="250" t="s">
        <v>260</v>
      </c>
      <c r="C73" s="80"/>
      <c r="D73" s="80"/>
      <c r="E73" s="80"/>
      <c r="F73" s="117"/>
      <c r="G73" s="34"/>
      <c r="H73" s="34"/>
      <c r="I73" s="34"/>
      <c r="J73" s="38" t="s">
        <v>268</v>
      </c>
    </row>
    <row r="74" spans="1:10" ht="12.95" customHeight="1" x14ac:dyDescent="0.25">
      <c r="A74" s="252" t="s">
        <v>261</v>
      </c>
      <c r="B74" s="106"/>
      <c r="C74" s="106"/>
      <c r="D74" s="106"/>
      <c r="E74" s="106"/>
      <c r="F74" s="106"/>
      <c r="G74" s="106"/>
      <c r="H74" s="106"/>
      <c r="I74" s="107"/>
    </row>
    <row r="75" spans="1:10" ht="12.95" customHeight="1" x14ac:dyDescent="0.25">
      <c r="A75" s="253" t="str">
        <f>CONCATENATE("7. HODLÁTE-LI SNIŽOVAT NEBO ZVYŠOVAT STAVY PRACOVNÍKŮ V OKRESE ",G3," DO KONCE ROKU ",'zdroj dat'!B18,", UVEĎTE V KTERÝCH PROFESÍCH (NAPŘ.  NÁZEV PROFESE 'UČITEL NA 2. STUPNI', KOMENTÁŘ 'UČITEL NĚMČINY').")</f>
        <v>7. HODLÁTE-LI SNIŽOVAT NEBO ZVYŠOVAT STAVY PRACOVNÍKŮ V OKRESE České Budějovice DO KONCE ROKU 2018, UVEĎTE V KTERÝCH PROFESÍCH (NAPŘ.  NÁZEV PROFESE 'UČITEL NA 2. STUPNI', KOMENTÁŘ 'UČITEL NĚMČINY').</v>
      </c>
      <c r="B75" s="253"/>
      <c r="C75" s="253"/>
      <c r="D75" s="253"/>
      <c r="E75" s="253"/>
      <c r="F75" s="253"/>
      <c r="G75" s="253"/>
      <c r="H75" s="253"/>
      <c r="I75" s="253"/>
    </row>
    <row r="76" spans="1:10" ht="9.75" customHeight="1" x14ac:dyDescent="0.25">
      <c r="A76" s="254"/>
      <c r="B76" s="254"/>
      <c r="C76" s="254"/>
      <c r="D76" s="254"/>
      <c r="E76" s="254"/>
      <c r="F76" s="254"/>
      <c r="G76" s="254"/>
      <c r="H76" s="254"/>
      <c r="I76" s="254"/>
    </row>
    <row r="77" spans="1:10" ht="1.5" customHeight="1" x14ac:dyDescent="0.25">
      <c r="A77" s="255"/>
      <c r="B77" s="255"/>
      <c r="C77" s="255"/>
      <c r="D77" s="255"/>
      <c r="E77" s="255"/>
      <c r="F77" s="255"/>
      <c r="G77" s="255"/>
      <c r="H77" s="255"/>
      <c r="I77" s="255"/>
    </row>
    <row r="78" spans="1:10" ht="12.95" customHeight="1" x14ac:dyDescent="0.25">
      <c r="A78" s="85" t="s">
        <v>198</v>
      </c>
      <c r="B78" s="85"/>
      <c r="C78" s="85" t="s">
        <v>208</v>
      </c>
      <c r="D78" s="85"/>
      <c r="E78" s="85" t="s">
        <v>199</v>
      </c>
      <c r="F78" s="85" t="s">
        <v>200</v>
      </c>
      <c r="G78" s="85" t="s">
        <v>262</v>
      </c>
      <c r="H78" s="256" t="s">
        <v>263</v>
      </c>
      <c r="I78" s="85" t="s">
        <v>264</v>
      </c>
    </row>
    <row r="79" spans="1:10" ht="24" customHeight="1" x14ac:dyDescent="0.25">
      <c r="A79" s="86"/>
      <c r="B79" s="86"/>
      <c r="C79" s="86"/>
      <c r="D79" s="86"/>
      <c r="E79" s="86"/>
      <c r="F79" s="86"/>
      <c r="G79" s="86"/>
      <c r="H79" s="257"/>
      <c r="I79" s="86"/>
    </row>
    <row r="80" spans="1:10" ht="12.95" customHeight="1" x14ac:dyDescent="0.25">
      <c r="A80" s="157"/>
      <c r="B80" s="157"/>
      <c r="C80" s="157"/>
      <c r="D80" s="157"/>
      <c r="E80" s="33"/>
      <c r="F80" s="33"/>
      <c r="G80" s="33"/>
      <c r="H80" s="33"/>
      <c r="I80" s="33"/>
    </row>
    <row r="81" spans="1:16" ht="12.95" customHeight="1" x14ac:dyDescent="0.25">
      <c r="A81" s="157"/>
      <c r="B81" s="157"/>
      <c r="C81" s="157"/>
      <c r="D81" s="157"/>
      <c r="E81" s="33"/>
      <c r="F81" s="33"/>
      <c r="G81" s="33"/>
      <c r="H81" s="33"/>
      <c r="I81" s="33"/>
    </row>
    <row r="82" spans="1:16" ht="12.95" customHeight="1" x14ac:dyDescent="0.25">
      <c r="A82" s="157"/>
      <c r="B82" s="157"/>
      <c r="C82" s="157"/>
      <c r="D82" s="157"/>
      <c r="E82" s="33"/>
      <c r="F82" s="33"/>
      <c r="G82" s="33"/>
      <c r="H82" s="33"/>
      <c r="I82" s="33"/>
    </row>
    <row r="83" spans="1:16" ht="12.95" customHeight="1" x14ac:dyDescent="0.25">
      <c r="A83" s="157"/>
      <c r="B83" s="157"/>
      <c r="C83" s="157"/>
      <c r="D83" s="157"/>
      <c r="E83" s="33"/>
      <c r="F83" s="33"/>
      <c r="G83" s="33"/>
      <c r="H83" s="33"/>
      <c r="I83" s="33"/>
      <c r="J83" s="38" t="s">
        <v>268</v>
      </c>
    </row>
    <row r="84" spans="1:16" ht="12" customHeight="1" x14ac:dyDescent="0.25">
      <c r="A84" s="227" t="s">
        <v>233</v>
      </c>
      <c r="B84" s="228"/>
      <c r="C84" s="228"/>
      <c r="D84" s="228"/>
      <c r="E84" s="228"/>
      <c r="F84" s="228"/>
      <c r="G84" s="228"/>
      <c r="H84" s="228"/>
      <c r="I84" s="229"/>
    </row>
    <row r="85" spans="1:16" ht="12" customHeight="1" x14ac:dyDescent="0.25">
      <c r="A85" s="207" t="s">
        <v>265</v>
      </c>
      <c r="B85" s="208"/>
      <c r="C85" s="208"/>
      <c r="D85" s="208"/>
      <c r="E85" s="208"/>
      <c r="F85" s="208"/>
      <c r="G85" s="208"/>
      <c r="H85" s="208"/>
      <c r="I85" s="209"/>
    </row>
    <row r="86" spans="1:16" ht="14.25" customHeight="1" x14ac:dyDescent="0.25">
      <c r="A86" s="105" t="s">
        <v>266</v>
      </c>
      <c r="B86" s="106"/>
      <c r="C86" s="106"/>
      <c r="D86" s="106"/>
      <c r="E86" s="106"/>
      <c r="F86" s="106"/>
      <c r="G86" s="106"/>
      <c r="H86" s="106"/>
      <c r="I86" s="107"/>
    </row>
    <row r="87" spans="1:16" ht="12.95" customHeight="1" x14ac:dyDescent="0.25">
      <c r="A87" s="204" t="s">
        <v>283</v>
      </c>
      <c r="B87" s="204"/>
      <c r="C87" s="204"/>
      <c r="D87" s="204"/>
      <c r="E87" s="204"/>
      <c r="F87" s="204"/>
      <c r="G87" s="204"/>
      <c r="H87" s="204"/>
      <c r="I87" s="204"/>
    </row>
    <row r="88" spans="1:16" ht="12.95" customHeight="1" x14ac:dyDescent="0.25">
      <c r="A88" s="177" t="s">
        <v>212</v>
      </c>
      <c r="B88" s="177"/>
      <c r="C88" s="233" t="s">
        <v>214</v>
      </c>
      <c r="D88" s="233"/>
      <c r="E88" s="233" t="s">
        <v>49</v>
      </c>
      <c r="F88" s="233"/>
      <c r="G88" s="219" t="s">
        <v>219</v>
      </c>
      <c r="H88" s="219"/>
      <c r="I88" s="220"/>
      <c r="P88" s="22"/>
    </row>
    <row r="89" spans="1:16" ht="12.95" customHeight="1" x14ac:dyDescent="0.25">
      <c r="A89" s="75" t="s">
        <v>213</v>
      </c>
      <c r="B89" s="216"/>
      <c r="C89" s="240" t="s">
        <v>216</v>
      </c>
      <c r="D89" s="241"/>
      <c r="E89" s="240" t="s">
        <v>216</v>
      </c>
      <c r="F89" s="244"/>
      <c r="G89" s="221" t="s">
        <v>216</v>
      </c>
      <c r="H89" s="222"/>
      <c r="I89" s="223"/>
    </row>
    <row r="90" spans="1:16" ht="12.95" customHeight="1" x14ac:dyDescent="0.25">
      <c r="A90" s="217"/>
      <c r="B90" s="218"/>
      <c r="C90" s="242"/>
      <c r="D90" s="243"/>
      <c r="E90" s="245"/>
      <c r="F90" s="246"/>
      <c r="G90" s="224"/>
      <c r="H90" s="225"/>
      <c r="I90" s="226"/>
    </row>
    <row r="91" spans="1:16" ht="12.95" customHeight="1" x14ac:dyDescent="0.25">
      <c r="A91" s="217"/>
      <c r="B91" s="218"/>
      <c r="C91" s="240" t="s">
        <v>217</v>
      </c>
      <c r="D91" s="244"/>
      <c r="E91" s="240" t="s">
        <v>217</v>
      </c>
      <c r="F91" s="244"/>
      <c r="G91" s="221" t="s">
        <v>217</v>
      </c>
      <c r="H91" s="222"/>
      <c r="I91" s="223"/>
      <c r="P91" s="22"/>
    </row>
    <row r="92" spans="1:16" ht="12.95" customHeight="1" x14ac:dyDescent="0.25">
      <c r="A92" s="217"/>
      <c r="B92" s="218"/>
      <c r="C92" s="245"/>
      <c r="D92" s="246"/>
      <c r="E92" s="245"/>
      <c r="F92" s="246"/>
      <c r="G92" s="224"/>
      <c r="H92" s="225"/>
      <c r="I92" s="226"/>
      <c r="P92" s="22"/>
    </row>
    <row r="93" spans="1:16" ht="12.95" customHeight="1" x14ac:dyDescent="0.25">
      <c r="A93" s="75" t="s">
        <v>215</v>
      </c>
      <c r="B93" s="213"/>
      <c r="C93" s="234"/>
      <c r="D93" s="235"/>
      <c r="E93" s="234"/>
      <c r="F93" s="235"/>
      <c r="G93" s="234"/>
      <c r="H93" s="238"/>
      <c r="I93" s="235"/>
      <c r="P93" s="22"/>
    </row>
    <row r="94" spans="1:16" ht="12.95" customHeight="1" x14ac:dyDescent="0.25">
      <c r="A94" s="214"/>
      <c r="B94" s="215"/>
      <c r="C94" s="236"/>
      <c r="D94" s="237"/>
      <c r="E94" s="236"/>
      <c r="F94" s="237"/>
      <c r="G94" s="236"/>
      <c r="H94" s="239"/>
      <c r="I94" s="237"/>
      <c r="J94" s="38" t="s">
        <v>268</v>
      </c>
      <c r="P94" s="22"/>
    </row>
    <row r="95" spans="1:16" ht="12.95" customHeight="1" x14ac:dyDescent="0.25">
      <c r="A95" s="210" t="s">
        <v>284</v>
      </c>
      <c r="B95" s="211"/>
      <c r="C95" s="211"/>
      <c r="D95" s="211"/>
      <c r="E95" s="211"/>
      <c r="F95" s="211"/>
      <c r="G95" s="211"/>
      <c r="H95" s="211"/>
      <c r="I95" s="212"/>
      <c r="K95" s="22"/>
      <c r="L95" s="22"/>
      <c r="M95" s="22"/>
      <c r="N95" s="22"/>
      <c r="O95" s="22"/>
      <c r="P95" s="22"/>
    </row>
    <row r="96" spans="1:16" ht="12.95" customHeight="1" x14ac:dyDescent="0.25">
      <c r="A96" s="230" t="s">
        <v>225</v>
      </c>
      <c r="B96" s="230"/>
      <c r="C96" s="230"/>
      <c r="D96" s="230"/>
      <c r="E96" s="205"/>
      <c r="F96" s="95" t="s">
        <v>201</v>
      </c>
      <c r="G96" s="90"/>
      <c r="H96" s="76"/>
      <c r="I96" s="205"/>
    </row>
    <row r="97" spans="1:10" ht="12.95" customHeight="1" x14ac:dyDescent="0.25">
      <c r="A97" s="231" t="s">
        <v>224</v>
      </c>
      <c r="B97" s="231"/>
      <c r="C97" s="231"/>
      <c r="D97" s="231"/>
      <c r="E97" s="206"/>
      <c r="F97" s="124"/>
      <c r="G97" s="232"/>
      <c r="H97" s="125"/>
      <c r="I97" s="206"/>
    </row>
    <row r="98" spans="1:10" ht="23.25" customHeight="1" x14ac:dyDescent="0.25">
      <c r="A98" s="179" t="s">
        <v>285</v>
      </c>
      <c r="B98" s="179"/>
      <c r="C98" s="179"/>
      <c r="D98" s="179"/>
      <c r="E98" s="179"/>
      <c r="F98" s="179"/>
      <c r="G98" s="179"/>
      <c r="H98" s="179"/>
      <c r="I98" s="179"/>
    </row>
    <row r="99" spans="1:10" ht="12.95" customHeight="1" x14ac:dyDescent="0.25">
      <c r="A99" s="177" t="s">
        <v>278</v>
      </c>
      <c r="B99" s="178"/>
      <c r="C99" s="178"/>
      <c r="D99" s="178"/>
      <c r="E99" s="177" t="s">
        <v>202</v>
      </c>
      <c r="F99" s="178"/>
      <c r="G99" s="177" t="s">
        <v>207</v>
      </c>
      <c r="H99" s="178"/>
      <c r="I99" s="178"/>
    </row>
    <row r="100" spans="1:10" ht="12.95" customHeight="1" x14ac:dyDescent="0.25">
      <c r="A100" s="157"/>
      <c r="B100" s="157"/>
      <c r="C100" s="157"/>
      <c r="D100" s="157"/>
      <c r="E100" s="157"/>
      <c r="F100" s="157"/>
      <c r="G100" s="157"/>
      <c r="H100" s="157"/>
      <c r="I100" s="157"/>
    </row>
    <row r="101" spans="1:10" ht="12.95" customHeight="1" x14ac:dyDescent="0.25">
      <c r="A101" s="157"/>
      <c r="B101" s="157"/>
      <c r="C101" s="157"/>
      <c r="D101" s="157"/>
      <c r="E101" s="157"/>
      <c r="F101" s="157"/>
      <c r="G101" s="157"/>
      <c r="H101" s="157"/>
      <c r="I101" s="157"/>
    </row>
    <row r="102" spans="1:10" s="24" customFormat="1" ht="2.2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39"/>
    </row>
    <row r="103" spans="1:10" ht="12.95" customHeight="1" x14ac:dyDescent="0.25">
      <c r="A103" s="201" t="s">
        <v>171</v>
      </c>
      <c r="B103" s="200" t="s">
        <v>273</v>
      </c>
      <c r="C103" s="200"/>
      <c r="D103" s="162"/>
      <c r="E103" s="163"/>
      <c r="F103" s="200" t="s">
        <v>275</v>
      </c>
      <c r="G103" s="200"/>
      <c r="H103" s="162"/>
      <c r="I103" s="163"/>
    </row>
    <row r="104" spans="1:10" ht="12.95" customHeight="1" x14ac:dyDescent="0.25">
      <c r="A104" s="202"/>
      <c r="B104" s="200" t="s">
        <v>274</v>
      </c>
      <c r="C104" s="200"/>
      <c r="D104" s="162"/>
      <c r="E104" s="163"/>
      <c r="F104" s="200"/>
      <c r="G104" s="200"/>
      <c r="H104" s="162"/>
      <c r="I104" s="163"/>
      <c r="J104" s="38" t="s">
        <v>268</v>
      </c>
    </row>
    <row r="105" spans="1:10" ht="12.95" customHeight="1" x14ac:dyDescent="0.25">
      <c r="A105" s="198" t="str">
        <f>CONCATENATE("Vyplněný dotazník prosím zašlete do ",'zdroj dat'!A22," jednou z uvedených možností:")</f>
        <v>Vyplněný dotazník prosím zašlete do 28. února 2018 jednou z uvedených možností:</v>
      </c>
      <c r="B105" s="199"/>
      <c r="C105" s="199"/>
      <c r="D105" s="199"/>
      <c r="E105" s="199"/>
      <c r="F105" s="199"/>
      <c r="G105" s="199"/>
      <c r="H105" s="199"/>
      <c r="I105" s="199"/>
    </row>
    <row r="106" spans="1:10" ht="11.1" customHeight="1" x14ac:dyDescent="0.25">
      <c r="A106" s="25" t="s">
        <v>218</v>
      </c>
      <c r="B106" s="114" t="str">
        <f>VLOOKUP(G3,'zdroj dat'!A24:D31,2,FALSE)</f>
        <v>jiri.kotek@uradprace.cz</v>
      </c>
      <c r="C106" s="114"/>
      <c r="D106" s="114"/>
      <c r="E106" s="114"/>
      <c r="F106" s="114"/>
      <c r="G106" s="114"/>
      <c r="H106" s="114"/>
      <c r="I106" s="115"/>
    </row>
    <row r="107" spans="1:10" ht="11.1" customHeight="1" x14ac:dyDescent="0.25">
      <c r="A107" s="26" t="s">
        <v>267</v>
      </c>
      <c r="B107" s="58" t="str">
        <f>CONCATENATE("Úřadu práce České republiky - krajské pobočky v ",'zdroj dat'!A16,", kontaktního pracoviště ",G3)</f>
        <v>Úřadu práce České republiky - krajské pobočky v Českých Budějovicích, kontaktního pracoviště České Budějovice</v>
      </c>
      <c r="C107" s="58"/>
      <c r="D107" s="58"/>
      <c r="E107" s="58"/>
      <c r="F107" s="58"/>
      <c r="G107" s="58"/>
      <c r="H107" s="58"/>
      <c r="I107" s="59"/>
    </row>
    <row r="108" spans="1:10" ht="11.1" customHeight="1" x14ac:dyDescent="0.25">
      <c r="A108" s="26"/>
      <c r="B108" s="53" t="str">
        <f>VLOOKUP(G3,'zdroj dat'!A24:D48,3,FALSE)</f>
        <v>ubhzpbh</v>
      </c>
      <c r="C108" s="54"/>
      <c r="D108" s="54"/>
      <c r="E108" s="54"/>
      <c r="F108" s="54"/>
      <c r="G108" s="54"/>
      <c r="H108" s="54"/>
      <c r="I108" s="55"/>
    </row>
    <row r="109" spans="1:10" ht="12.95" customHeight="1" x14ac:dyDescent="0.25">
      <c r="A109" s="27" t="s">
        <v>243</v>
      </c>
      <c r="B109" s="53" t="str">
        <f>CONCATENATE("Úřad práce České republiky - krajská pobočka v ",'zdroj dat'!A16,", kontaktní pracoviště ",G3)</f>
        <v>Úřad práce České republiky - krajská pobočka v Českých Budějovicích, kontaktní pracoviště České Budějovice</v>
      </c>
      <c r="C109" s="54"/>
      <c r="D109" s="54"/>
      <c r="E109" s="54"/>
      <c r="F109" s="54"/>
      <c r="G109" s="54"/>
      <c r="H109" s="54"/>
      <c r="I109" s="55"/>
    </row>
    <row r="110" spans="1:10" ht="12.95" customHeight="1" x14ac:dyDescent="0.25">
      <c r="A110" s="28"/>
      <c r="B110" s="60" t="str">
        <f>VLOOKUP(G3,'zdroj dat'!A24:D48,4,FALSE)</f>
        <v>Klavíkova 1570/7,  370 04 České Budějovice</v>
      </c>
      <c r="C110" s="60"/>
      <c r="D110" s="60"/>
      <c r="E110" s="60"/>
      <c r="F110" s="60"/>
      <c r="G110" s="60"/>
      <c r="H110" s="60"/>
      <c r="I110" s="61"/>
      <c r="J110" s="38" t="s">
        <v>268</v>
      </c>
    </row>
    <row r="111" spans="1:10" ht="12.95" customHeight="1" x14ac:dyDescent="0.25">
      <c r="D111" s="29" t="s">
        <v>203</v>
      </c>
    </row>
    <row r="112" spans="1:10" ht="12.95" hidden="1" customHeight="1" x14ac:dyDescent="0.25">
      <c r="C112" s="11" t="s">
        <v>268</v>
      </c>
      <c r="F112" s="11" t="s">
        <v>268</v>
      </c>
      <c r="I112" s="11" t="s">
        <v>268</v>
      </c>
    </row>
    <row r="113" ht="12.95" customHeight="1" x14ac:dyDescent="0.25"/>
  </sheetData>
  <sheetProtection password="D9ED" sheet="1" objects="1" scenarios="1"/>
  <protectedRanges>
    <protectedRange sqref="C9:G10 I9:I10 C11:E13 H11:I13 C14:I15 B16:D16 F16 H16:I16 E20:I24 E25:F36 B41:D41 G41:I41 A46:I48 E54:I60 G65:I73 A80:I83 C89:I94 E96:E97 I96:I97 A100:I101 D103:E104" name="Oblast1"/>
    <protectedRange sqref="F17:I17 G3:H3 H103:I104" name="Oblast2"/>
  </protectedRanges>
  <mergeCells count="193">
    <mergeCell ref="A17:E17"/>
    <mergeCell ref="F17:I17"/>
    <mergeCell ref="B66:F66"/>
    <mergeCell ref="B67:F67"/>
    <mergeCell ref="B68:F68"/>
    <mergeCell ref="B73:F73"/>
    <mergeCell ref="A80:B80"/>
    <mergeCell ref="C80:D80"/>
    <mergeCell ref="B71:F71"/>
    <mergeCell ref="B72:F72"/>
    <mergeCell ref="B69:F69"/>
    <mergeCell ref="A74:I74"/>
    <mergeCell ref="A75:I77"/>
    <mergeCell ref="G78:G79"/>
    <mergeCell ref="A78:B79"/>
    <mergeCell ref="C78:D79"/>
    <mergeCell ref="E78:E79"/>
    <mergeCell ref="F78:F79"/>
    <mergeCell ref="H78:H79"/>
    <mergeCell ref="A62:G62"/>
    <mergeCell ref="E20:F20"/>
    <mergeCell ref="A18:D19"/>
    <mergeCell ref="H20:I20"/>
    <mergeCell ref="A30:D30"/>
    <mergeCell ref="I96:I97"/>
    <mergeCell ref="A85:I85"/>
    <mergeCell ref="A95:I95"/>
    <mergeCell ref="A93:B94"/>
    <mergeCell ref="A89:B92"/>
    <mergeCell ref="G88:I88"/>
    <mergeCell ref="G89:I90"/>
    <mergeCell ref="A86:I86"/>
    <mergeCell ref="A84:I84"/>
    <mergeCell ref="A96:D96"/>
    <mergeCell ref="A97:D97"/>
    <mergeCell ref="E96:E97"/>
    <mergeCell ref="F96:H97"/>
    <mergeCell ref="A88:B88"/>
    <mergeCell ref="C88:D88"/>
    <mergeCell ref="E88:F88"/>
    <mergeCell ref="E93:F94"/>
    <mergeCell ref="G93:I94"/>
    <mergeCell ref="C89:D90"/>
    <mergeCell ref="C93:D94"/>
    <mergeCell ref="G91:I92"/>
    <mergeCell ref="C91:D92"/>
    <mergeCell ref="E91:F92"/>
    <mergeCell ref="E89:F90"/>
    <mergeCell ref="H63:I63"/>
    <mergeCell ref="G63:G64"/>
    <mergeCell ref="B63:F64"/>
    <mergeCell ref="A87:I87"/>
    <mergeCell ref="A81:B81"/>
    <mergeCell ref="C81:D81"/>
    <mergeCell ref="A82:B82"/>
    <mergeCell ref="A83:B83"/>
    <mergeCell ref="C82:D82"/>
    <mergeCell ref="C83:D83"/>
    <mergeCell ref="A105:I105"/>
    <mergeCell ref="G100:I100"/>
    <mergeCell ref="G101:I101"/>
    <mergeCell ref="B103:C103"/>
    <mergeCell ref="B104:C104"/>
    <mergeCell ref="F103:G103"/>
    <mergeCell ref="F104:G104"/>
    <mergeCell ref="D103:E103"/>
    <mergeCell ref="D104:E104"/>
    <mergeCell ref="H103:I103"/>
    <mergeCell ref="H104:I104"/>
    <mergeCell ref="A100:D100"/>
    <mergeCell ref="A101:D101"/>
    <mergeCell ref="E100:F100"/>
    <mergeCell ref="E101:F101"/>
    <mergeCell ref="A103:A104"/>
    <mergeCell ref="A99:D99"/>
    <mergeCell ref="E99:F99"/>
    <mergeCell ref="G99:I99"/>
    <mergeCell ref="A98:I98"/>
    <mergeCell ref="A8:I8"/>
    <mergeCell ref="A9:B10"/>
    <mergeCell ref="C13:E13"/>
    <mergeCell ref="C9:G10"/>
    <mergeCell ref="H9:H10"/>
    <mergeCell ref="I9:I10"/>
    <mergeCell ref="E14:F14"/>
    <mergeCell ref="C15:D15"/>
    <mergeCell ref="E15:F15"/>
    <mergeCell ref="B16:D16"/>
    <mergeCell ref="G14:I14"/>
    <mergeCell ref="H16:I16"/>
    <mergeCell ref="H18:I19"/>
    <mergeCell ref="E21:F21"/>
    <mergeCell ref="G41:I41"/>
    <mergeCell ref="E41:F41"/>
    <mergeCell ref="A24:D24"/>
    <mergeCell ref="A20:D20"/>
    <mergeCell ref="E18:F19"/>
    <mergeCell ref="G18:G19"/>
    <mergeCell ref="A4:I4"/>
    <mergeCell ref="F11:G11"/>
    <mergeCell ref="H11:I11"/>
    <mergeCell ref="F12:G12"/>
    <mergeCell ref="F13:G13"/>
    <mergeCell ref="H13:I13"/>
    <mergeCell ref="H12:I12"/>
    <mergeCell ref="A11:B13"/>
    <mergeCell ref="C11:E11"/>
    <mergeCell ref="C12:E12"/>
    <mergeCell ref="A5:I7"/>
    <mergeCell ref="E30:F30"/>
    <mergeCell ref="A39:I39"/>
    <mergeCell ref="A31:D31"/>
    <mergeCell ref="A32:D32"/>
    <mergeCell ref="A35:D35"/>
    <mergeCell ref="A36:D36"/>
    <mergeCell ref="E35:F35"/>
    <mergeCell ref="E36:F36"/>
    <mergeCell ref="E31:F31"/>
    <mergeCell ref="E32:F32"/>
    <mergeCell ref="G25:I36"/>
    <mergeCell ref="E28:F29"/>
    <mergeCell ref="A40:I40"/>
    <mergeCell ref="H21:I21"/>
    <mergeCell ref="H24:I24"/>
    <mergeCell ref="D44:E45"/>
    <mergeCell ref="A46:C46"/>
    <mergeCell ref="A47:C47"/>
    <mergeCell ref="E22:F22"/>
    <mergeCell ref="E23:F23"/>
    <mergeCell ref="E24:F24"/>
    <mergeCell ref="H44:I45"/>
    <mergeCell ref="H46:I46"/>
    <mergeCell ref="H47:I47"/>
    <mergeCell ref="B41:D41"/>
    <mergeCell ref="F44:G45"/>
    <mergeCell ref="F46:G46"/>
    <mergeCell ref="F47:G47"/>
    <mergeCell ref="D46:E46"/>
    <mergeCell ref="D47:E47"/>
    <mergeCell ref="A44:C45"/>
    <mergeCell ref="A26:D26"/>
    <mergeCell ref="A27:D27"/>
    <mergeCell ref="A37:I38"/>
    <mergeCell ref="E25:F25"/>
    <mergeCell ref="E26:F26"/>
    <mergeCell ref="A49:I49"/>
    <mergeCell ref="A33:D34"/>
    <mergeCell ref="E33:F34"/>
    <mergeCell ref="H48:I48"/>
    <mergeCell ref="F48:G48"/>
    <mergeCell ref="D48:E48"/>
    <mergeCell ref="B106:I106"/>
    <mergeCell ref="H22:I22"/>
    <mergeCell ref="B65:F65"/>
    <mergeCell ref="A63:A64"/>
    <mergeCell ref="A59:D59"/>
    <mergeCell ref="A60:D60"/>
    <mergeCell ref="E54:G54"/>
    <mergeCell ref="E55:G55"/>
    <mergeCell ref="E56:G56"/>
    <mergeCell ref="E57:G57"/>
    <mergeCell ref="E58:G58"/>
    <mergeCell ref="A55:D55"/>
    <mergeCell ref="A56:D56"/>
    <mergeCell ref="A57:D57"/>
    <mergeCell ref="A58:D58"/>
    <mergeCell ref="E59:G59"/>
    <mergeCell ref="E60:G60"/>
    <mergeCell ref="A61:I61"/>
    <mergeCell ref="B107:I107"/>
    <mergeCell ref="B110:I110"/>
    <mergeCell ref="A21:C21"/>
    <mergeCell ref="A2:I2"/>
    <mergeCell ref="B3:F3"/>
    <mergeCell ref="G3:H3"/>
    <mergeCell ref="A25:C25"/>
    <mergeCell ref="A42:I42"/>
    <mergeCell ref="A43:I43"/>
    <mergeCell ref="A51:H51"/>
    <mergeCell ref="G15:I15"/>
    <mergeCell ref="C14:D14"/>
    <mergeCell ref="A14:B15"/>
    <mergeCell ref="A23:D23"/>
    <mergeCell ref="A22:D22"/>
    <mergeCell ref="H23:I23"/>
    <mergeCell ref="I78:I79"/>
    <mergeCell ref="A54:D54"/>
    <mergeCell ref="H52:I52"/>
    <mergeCell ref="E52:G53"/>
    <mergeCell ref="A52:D53"/>
    <mergeCell ref="A48:C48"/>
    <mergeCell ref="A28:D29"/>
    <mergeCell ref="E27:F27"/>
  </mergeCells>
  <dataValidations disablePrompts="1" count="4">
    <dataValidation type="decimal" errorStyle="information" operator="greaterThan" allowBlank="1" showInputMessage="1" showErrorMessage="1" errorTitle="Upozornění." error="Zde může být pouze číslo. Děkujeme Vám." sqref="E23:F24 G23:I24">
      <formula1>0</formula1>
    </dataValidation>
    <dataValidation errorStyle="information" operator="greaterThan" allowBlank="1" showInputMessage="1" showErrorMessage="1" errorTitle="Upozornění." error="Zde může být pouze číslo. Děkujeme Vám." sqref="E36:F36"/>
    <dataValidation type="decimal" errorStyle="information" operator="greaterThan" allowBlank="1" showInputMessage="1" showErrorMessage="1" errorTitle="Upozornění." error="Zde může být pouze číslo. Děkujeme Vám." sqref="E25:F35 E20:I22 I9:I10 B41:D41 G41:I41 F46:G48 E54:I60 G65:I73">
      <formula1>-1</formula1>
    </dataValidation>
    <dataValidation type="decimal" errorStyle="information" operator="greaterThan" allowBlank="1" showErrorMessage="1" errorTitle="Upozornění." error="Zde může být pouze číslo. Děkujeme Vám." sqref="E96:E97 I96:I97">
      <formula1>-1</formula1>
    </dataValidation>
  </dataValidations>
  <pageMargins left="0.7" right="0.7" top="0.78740157499999996" bottom="0.78740157499999996" header="0.3" footer="0.3"/>
  <pageSetup paperSize="9" scale="89" fitToHeight="0" orientation="portrait" horizontalDpi="4294967293" r:id="rId1"/>
  <headerFooter>
    <oddHeader>&amp;LPříloha č. 1 Směrnice generální ředitelky č. 2/2018 Monitoring trhu práce a spolupráce se zaměstnavateli,                       
ve znění Dodatku č. 1</oddHeader>
    <oddFooter>&amp;C&amp;P. ze &amp;N stránek</oddFooter>
  </headerFooter>
  <rowBreaks count="1" manualBreakCount="1">
    <brk id="4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 altText="">
                <anchor moveWithCells="1">
                  <from>
                    <xdr:col>2</xdr:col>
                    <xdr:colOff>57150</xdr:colOff>
                    <xdr:row>88</xdr:row>
                    <xdr:rowOff>85725</xdr:rowOff>
                  </from>
                  <to>
                    <xdr:col>2</xdr:col>
                    <xdr:colOff>295275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 altText="">
                <anchor moveWithCells="1">
                  <from>
                    <xdr:col>2</xdr:col>
                    <xdr:colOff>57150</xdr:colOff>
                    <xdr:row>90</xdr:row>
                    <xdr:rowOff>85725</xdr:rowOff>
                  </from>
                  <to>
                    <xdr:col>2</xdr:col>
                    <xdr:colOff>295275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 altText="">
                <anchor moveWithCells="1">
                  <from>
                    <xdr:col>4</xdr:col>
                    <xdr:colOff>57150</xdr:colOff>
                    <xdr:row>88</xdr:row>
                    <xdr:rowOff>85725</xdr:rowOff>
                  </from>
                  <to>
                    <xdr:col>4</xdr:col>
                    <xdr:colOff>295275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locked="0" defaultSize="0" autoFill="0" autoLine="0" autoPict="0" altText="">
                <anchor moveWithCells="1">
                  <from>
                    <xdr:col>4</xdr:col>
                    <xdr:colOff>57150</xdr:colOff>
                    <xdr:row>90</xdr:row>
                    <xdr:rowOff>85725</xdr:rowOff>
                  </from>
                  <to>
                    <xdr:col>4</xdr:col>
                    <xdr:colOff>295275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locked="0" defaultSize="0" autoFill="0" autoLine="0" autoPict="0" altText="">
                <anchor moveWithCells="1">
                  <from>
                    <xdr:col>6</xdr:col>
                    <xdr:colOff>57150</xdr:colOff>
                    <xdr:row>88</xdr:row>
                    <xdr:rowOff>85725</xdr:rowOff>
                  </from>
                  <to>
                    <xdr:col>6</xdr:col>
                    <xdr:colOff>295275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locked="0" defaultSize="0" autoFill="0" autoLine="0" autoPict="0" altText="">
                <anchor moveWithCells="1">
                  <from>
                    <xdr:col>6</xdr:col>
                    <xdr:colOff>57150</xdr:colOff>
                    <xdr:row>90</xdr:row>
                    <xdr:rowOff>85725</xdr:rowOff>
                  </from>
                  <to>
                    <xdr:col>6</xdr:col>
                    <xdr:colOff>295275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12</xdr:row>
                    <xdr:rowOff>133350</xdr:rowOff>
                  </from>
                  <to>
                    <xdr:col>2</xdr:col>
                    <xdr:colOff>285750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13</xdr:row>
                    <xdr:rowOff>123825</xdr:rowOff>
                  </from>
                  <to>
                    <xdr:col>2</xdr:col>
                    <xdr:colOff>285750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133350</xdr:rowOff>
                  </from>
                  <to>
                    <xdr:col>4</xdr:col>
                    <xdr:colOff>285750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133350</xdr:rowOff>
                  </from>
                  <to>
                    <xdr:col>4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133350</xdr:rowOff>
                  </from>
                  <to>
                    <xdr:col>6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133350</xdr:rowOff>
                  </from>
                  <to>
                    <xdr:col>6</xdr:col>
                    <xdr:colOff>285750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errorStyle="information" allowBlank="1" showInputMessage="1" showErrorMessage="1" errorTitle="Upozornění." error="Prosím, vyberte jednu z přednastavených možností (klikněte šipku vpravo od této buňky). Děkujeme Vám.">
          <x14:formula1>
            <xm:f>Výběry!$D$2:$D$89</xm:f>
          </x14:formula1>
          <xm:sqref>C11:E13</xm:sqref>
        </x14:dataValidation>
        <x14:dataValidation type="list" allowBlank="1" showInputMessage="1" showErrorMessage="1">
          <x14:formula1>
            <xm:f>'zdroj dat'!$A$25:$A$31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7" workbookViewId="0">
      <selection activeCell="A26" sqref="A26"/>
    </sheetView>
  </sheetViews>
  <sheetFormatPr defaultRowHeight="15" x14ac:dyDescent="0.25"/>
  <cols>
    <col min="1" max="1" width="26.85546875" bestFit="1" customWidth="1"/>
    <col min="2" max="2" width="36.42578125" bestFit="1" customWidth="1"/>
    <col min="3" max="3" width="22.85546875" bestFit="1" customWidth="1"/>
    <col min="4" max="4" width="44.85546875" bestFit="1" customWidth="1"/>
    <col min="5" max="5" width="22.85546875" bestFit="1" customWidth="1"/>
    <col min="6" max="6" width="12.5703125" bestFit="1" customWidth="1"/>
  </cols>
  <sheetData>
    <row r="1" spans="1:6" x14ac:dyDescent="0.25">
      <c r="A1" s="40" t="s">
        <v>214</v>
      </c>
      <c r="B1" s="40" t="s">
        <v>235</v>
      </c>
      <c r="C1" s="40" t="s">
        <v>49</v>
      </c>
      <c r="D1" s="40" t="s">
        <v>235</v>
      </c>
      <c r="E1" s="40" t="s">
        <v>219</v>
      </c>
      <c r="F1" s="40" t="s">
        <v>235</v>
      </c>
    </row>
    <row r="2" spans="1:6" x14ac:dyDescent="0.25">
      <c r="A2" s="40" t="s">
        <v>216</v>
      </c>
      <c r="B2" s="41" t="b">
        <v>0</v>
      </c>
      <c r="C2" s="40" t="s">
        <v>216</v>
      </c>
      <c r="D2" s="41" t="b">
        <v>0</v>
      </c>
      <c r="E2" s="40" t="s">
        <v>216</v>
      </c>
      <c r="F2" s="41" t="b">
        <v>0</v>
      </c>
    </row>
    <row r="3" spans="1:6" x14ac:dyDescent="0.25">
      <c r="A3" s="40" t="s">
        <v>217</v>
      </c>
      <c r="B3" s="41" t="b">
        <v>0</v>
      </c>
      <c r="C3" s="40" t="s">
        <v>217</v>
      </c>
      <c r="D3" s="41" t="b">
        <v>0</v>
      </c>
      <c r="E3" s="40" t="s">
        <v>217</v>
      </c>
      <c r="F3" s="41" t="b">
        <v>0</v>
      </c>
    </row>
    <row r="4" spans="1:6" x14ac:dyDescent="0.25">
      <c r="A4" s="40" t="s">
        <v>216</v>
      </c>
      <c r="B4" s="41" t="str">
        <f>IF(B2=TRUE,"ano","nezaškrtnuto")</f>
        <v>nezaškrtnuto</v>
      </c>
      <c r="C4" s="40" t="s">
        <v>216</v>
      </c>
      <c r="D4" s="41" t="str">
        <f>IF(D2=TRUE,"ano","nezaškrtnuto")</f>
        <v>nezaškrtnuto</v>
      </c>
      <c r="E4" s="40" t="s">
        <v>216</v>
      </c>
      <c r="F4" s="41" t="str">
        <f>IF(F2=TRUE,"ano","nezaškrtnuto")</f>
        <v>nezaškrtnuto</v>
      </c>
    </row>
    <row r="5" spans="1:6" x14ac:dyDescent="0.25">
      <c r="A5" s="40" t="s">
        <v>217</v>
      </c>
      <c r="B5" s="41" t="str">
        <f>IF(B3=TRUE,"ano","nezaškrtnuto")</f>
        <v>nezaškrtnuto</v>
      </c>
      <c r="C5" s="40" t="s">
        <v>217</v>
      </c>
      <c r="D5" s="41" t="str">
        <f>IF(D3=TRUE,"ano","nezaškrtnuto")</f>
        <v>nezaškrtnuto</v>
      </c>
      <c r="E5" s="40" t="s">
        <v>217</v>
      </c>
      <c r="F5" s="41" t="str">
        <f>IF(F3=TRUE,"ano","nezaškrtnuto")</f>
        <v>nezaškrtnuto</v>
      </c>
    </row>
    <row r="6" spans="1:6" x14ac:dyDescent="0.25">
      <c r="A6" s="42"/>
      <c r="B6" s="42"/>
      <c r="C6" s="261" t="s">
        <v>270</v>
      </c>
      <c r="D6" s="262"/>
      <c r="E6" s="262"/>
      <c r="F6" s="263"/>
    </row>
    <row r="7" spans="1:6" x14ac:dyDescent="0.25">
      <c r="A7" s="40" t="b">
        <v>0</v>
      </c>
      <c r="B7" s="43" t="s">
        <v>220</v>
      </c>
      <c r="C7" s="264"/>
      <c r="D7" s="265"/>
      <c r="E7" s="265"/>
      <c r="F7" s="266"/>
    </row>
    <row r="8" spans="1:6" x14ac:dyDescent="0.25">
      <c r="A8" s="40" t="b">
        <v>0</v>
      </c>
      <c r="B8" s="43" t="s">
        <v>174</v>
      </c>
      <c r="C8" s="264"/>
      <c r="D8" s="265"/>
      <c r="E8" s="265"/>
      <c r="F8" s="266"/>
    </row>
    <row r="9" spans="1:6" x14ac:dyDescent="0.25">
      <c r="A9" s="40" t="b">
        <v>0</v>
      </c>
      <c r="B9" s="43" t="s">
        <v>221</v>
      </c>
      <c r="C9" s="264"/>
      <c r="D9" s="265"/>
      <c r="E9" s="265"/>
      <c r="F9" s="266"/>
    </row>
    <row r="10" spans="1:6" x14ac:dyDescent="0.25">
      <c r="A10" s="40" t="b">
        <v>0</v>
      </c>
      <c r="B10" s="43" t="s">
        <v>173</v>
      </c>
      <c r="C10" s="264"/>
      <c r="D10" s="265"/>
      <c r="E10" s="265"/>
      <c r="F10" s="266"/>
    </row>
    <row r="11" spans="1:6" x14ac:dyDescent="0.25">
      <c r="A11" s="40" t="b">
        <v>0</v>
      </c>
      <c r="B11" s="43" t="s">
        <v>210</v>
      </c>
      <c r="C11" s="264"/>
      <c r="D11" s="265"/>
      <c r="E11" s="265"/>
      <c r="F11" s="266"/>
    </row>
    <row r="12" spans="1:6" x14ac:dyDescent="0.25">
      <c r="A12" s="40" t="b">
        <v>0</v>
      </c>
      <c r="B12" s="43" t="s">
        <v>211</v>
      </c>
      <c r="C12" s="264"/>
      <c r="D12" s="265"/>
      <c r="E12" s="265"/>
      <c r="F12" s="266"/>
    </row>
    <row r="13" spans="1:6" x14ac:dyDescent="0.25">
      <c r="A13" s="40" t="s">
        <v>234</v>
      </c>
      <c r="B13" s="43" t="str">
        <f>IF(COUNTIF(A7:A12,TRUE)=1,VLOOKUP(TRUE,A7:B12,2,FALSE),(IF(COUNTIF(A7:A12,TRUE)&lt;1,"Nevyplněno",(IF(COUNTIF(A7:A12,TRUE)&gt;1,"Vyplněno více možností.",)))))</f>
        <v>Nevyplněno</v>
      </c>
      <c r="C13" s="267"/>
      <c r="D13" s="268"/>
      <c r="E13" s="268"/>
      <c r="F13" s="269"/>
    </row>
    <row r="15" spans="1:6" ht="15" customHeight="1" x14ac:dyDescent="0.25">
      <c r="A15" s="45" t="s">
        <v>242</v>
      </c>
      <c r="B15" s="9" t="s">
        <v>276</v>
      </c>
      <c r="C15" s="270" t="s">
        <v>272</v>
      </c>
      <c r="D15" s="270"/>
      <c r="E15" s="271"/>
    </row>
    <row r="16" spans="1:6" x14ac:dyDescent="0.25">
      <c r="A16" s="46" t="s">
        <v>287</v>
      </c>
      <c r="B16" s="44">
        <v>2017</v>
      </c>
      <c r="C16" s="272"/>
      <c r="D16" s="272"/>
      <c r="E16" s="273"/>
    </row>
    <row r="17" spans="1:5" x14ac:dyDescent="0.25">
      <c r="A17" s="45" t="s">
        <v>244</v>
      </c>
      <c r="B17" s="9" t="s">
        <v>277</v>
      </c>
      <c r="C17" s="272"/>
      <c r="D17" s="272"/>
      <c r="E17" s="273"/>
    </row>
    <row r="18" spans="1:5" x14ac:dyDescent="0.25">
      <c r="A18" s="46" t="s">
        <v>288</v>
      </c>
      <c r="B18" s="44">
        <v>2018</v>
      </c>
      <c r="C18" s="272"/>
      <c r="D18" s="272"/>
      <c r="E18" s="273"/>
    </row>
    <row r="19" spans="1:5" x14ac:dyDescent="0.25">
      <c r="A19" s="45" t="s">
        <v>269</v>
      </c>
      <c r="B19" s="50"/>
      <c r="C19" s="272"/>
      <c r="D19" s="272"/>
      <c r="E19" s="273"/>
    </row>
    <row r="20" spans="1:5" x14ac:dyDescent="0.25">
      <c r="A20" s="46" t="s">
        <v>289</v>
      </c>
      <c r="B20" s="50"/>
      <c r="C20" s="272"/>
      <c r="D20" s="272"/>
      <c r="E20" s="273"/>
    </row>
    <row r="21" spans="1:5" x14ac:dyDescent="0.25">
      <c r="A21" s="45" t="s">
        <v>246</v>
      </c>
      <c r="B21" s="50"/>
      <c r="C21" s="272"/>
      <c r="D21" s="272"/>
      <c r="E21" s="273"/>
    </row>
    <row r="22" spans="1:5" x14ac:dyDescent="0.25">
      <c r="A22" s="47" t="s">
        <v>290</v>
      </c>
      <c r="B22" s="44" t="s">
        <v>286</v>
      </c>
      <c r="C22" s="272"/>
      <c r="D22" s="272"/>
      <c r="E22" s="273"/>
    </row>
    <row r="23" spans="1:5" x14ac:dyDescent="0.25">
      <c r="A23" s="49"/>
      <c r="B23" s="48"/>
      <c r="C23" s="274"/>
      <c r="D23" s="274"/>
      <c r="E23" s="275"/>
    </row>
    <row r="24" spans="1:5" x14ac:dyDescent="0.25">
      <c r="A24" s="9" t="s">
        <v>241</v>
      </c>
      <c r="B24" s="9" t="s">
        <v>236</v>
      </c>
      <c r="C24" s="9" t="s">
        <v>237</v>
      </c>
      <c r="D24" s="9" t="s">
        <v>238</v>
      </c>
      <c r="E24" s="9" t="s">
        <v>271</v>
      </c>
    </row>
    <row r="25" spans="1:5" x14ac:dyDescent="0.25">
      <c r="A25" s="46" t="s">
        <v>291</v>
      </c>
      <c r="B25" s="56" t="s">
        <v>292</v>
      </c>
      <c r="C25" s="46" t="s">
        <v>293</v>
      </c>
      <c r="D25" s="46" t="s">
        <v>294</v>
      </c>
      <c r="E25" s="46" t="s">
        <v>320</v>
      </c>
    </row>
    <row r="26" spans="1:5" x14ac:dyDescent="0.25">
      <c r="A26" s="44" t="s">
        <v>295</v>
      </c>
      <c r="B26" s="56" t="s">
        <v>296</v>
      </c>
      <c r="C26" s="44" t="s">
        <v>298</v>
      </c>
      <c r="D26" s="44" t="s">
        <v>297</v>
      </c>
      <c r="E26" s="44" t="s">
        <v>321</v>
      </c>
    </row>
    <row r="27" spans="1:5" x14ac:dyDescent="0.25">
      <c r="A27" s="44" t="s">
        <v>299</v>
      </c>
      <c r="B27" s="57" t="s">
        <v>304</v>
      </c>
      <c r="C27" s="44" t="s">
        <v>309</v>
      </c>
      <c r="D27" s="44" t="s">
        <v>310</v>
      </c>
      <c r="E27" s="44" t="s">
        <v>322</v>
      </c>
    </row>
    <row r="28" spans="1:5" x14ac:dyDescent="0.25">
      <c r="A28" s="44" t="s">
        <v>300</v>
      </c>
      <c r="B28" s="57" t="s">
        <v>305</v>
      </c>
      <c r="C28" s="44" t="s">
        <v>311</v>
      </c>
      <c r="D28" s="44" t="s">
        <v>316</v>
      </c>
      <c r="E28" s="44" t="s">
        <v>323</v>
      </c>
    </row>
    <row r="29" spans="1:5" x14ac:dyDescent="0.25">
      <c r="A29" s="44" t="s">
        <v>301</v>
      </c>
      <c r="B29" s="57" t="s">
        <v>306</v>
      </c>
      <c r="C29" s="44" t="s">
        <v>312</v>
      </c>
      <c r="D29" s="44" t="s">
        <v>313</v>
      </c>
      <c r="E29" s="44" t="s">
        <v>324</v>
      </c>
    </row>
    <row r="30" spans="1:5" x14ac:dyDescent="0.25">
      <c r="A30" s="44" t="s">
        <v>302</v>
      </c>
      <c r="B30" s="57" t="s">
        <v>307</v>
      </c>
      <c r="C30" s="44" t="s">
        <v>314</v>
      </c>
      <c r="D30" s="44" t="s">
        <v>315</v>
      </c>
      <c r="E30" s="44" t="s">
        <v>325</v>
      </c>
    </row>
    <row r="31" spans="1:5" x14ac:dyDescent="0.25">
      <c r="A31" s="44" t="s">
        <v>303</v>
      </c>
      <c r="B31" s="57" t="s">
        <v>308</v>
      </c>
      <c r="C31" s="44" t="s">
        <v>317</v>
      </c>
      <c r="D31" s="44" t="s">
        <v>318</v>
      </c>
      <c r="E31" s="44" t="s">
        <v>326</v>
      </c>
    </row>
    <row r="32" spans="1:5" ht="14.45" x14ac:dyDescent="0.3">
      <c r="A32" s="44"/>
      <c r="B32" s="44"/>
      <c r="C32" s="44"/>
      <c r="D32" s="44"/>
      <c r="E32" s="44"/>
    </row>
    <row r="33" spans="1:5" ht="14.45" x14ac:dyDescent="0.3">
      <c r="A33" s="44"/>
      <c r="B33" s="44"/>
      <c r="C33" s="44"/>
      <c r="D33" s="44"/>
      <c r="E33" s="44"/>
    </row>
    <row r="34" spans="1:5" ht="14.45" x14ac:dyDescent="0.3">
      <c r="A34" s="44"/>
      <c r="B34" s="44"/>
      <c r="C34" s="44"/>
      <c r="D34" s="44"/>
      <c r="E34" s="44"/>
    </row>
    <row r="35" spans="1:5" ht="14.45" x14ac:dyDescent="0.3">
      <c r="A35" s="44"/>
      <c r="B35" s="44"/>
      <c r="C35" s="44"/>
      <c r="D35" s="44"/>
      <c r="E35" s="44"/>
    </row>
    <row r="36" spans="1:5" x14ac:dyDescent="0.25">
      <c r="A36" s="44"/>
      <c r="B36" s="44"/>
      <c r="C36" s="44"/>
      <c r="D36" s="44"/>
      <c r="E36" s="44"/>
    </row>
    <row r="37" spans="1:5" x14ac:dyDescent="0.25">
      <c r="A37" s="44"/>
      <c r="B37" s="44"/>
      <c r="C37" s="44"/>
      <c r="D37" s="44"/>
      <c r="E37" s="44"/>
    </row>
    <row r="38" spans="1:5" x14ac:dyDescent="0.25">
      <c r="A38" s="44"/>
      <c r="B38" s="44"/>
      <c r="C38" s="44"/>
      <c r="D38" s="44"/>
      <c r="E38" s="44"/>
    </row>
    <row r="39" spans="1:5" x14ac:dyDescent="0.25">
      <c r="A39" s="44"/>
      <c r="B39" s="44"/>
      <c r="C39" s="44"/>
      <c r="D39" s="44"/>
      <c r="E39" s="44"/>
    </row>
    <row r="40" spans="1:5" x14ac:dyDescent="0.25">
      <c r="A40" s="44"/>
      <c r="B40" s="44"/>
      <c r="C40" s="44"/>
      <c r="D40" s="44"/>
      <c r="E40" s="44"/>
    </row>
    <row r="41" spans="1:5" x14ac:dyDescent="0.25">
      <c r="A41" s="44"/>
      <c r="B41" s="44"/>
      <c r="C41" s="44"/>
      <c r="D41" s="44"/>
      <c r="E41" s="44"/>
    </row>
    <row r="42" spans="1:5" x14ac:dyDescent="0.25">
      <c r="A42" s="44"/>
      <c r="B42" s="44"/>
      <c r="C42" s="44"/>
      <c r="D42" s="44"/>
      <c r="E42" s="44"/>
    </row>
    <row r="43" spans="1:5" x14ac:dyDescent="0.25">
      <c r="A43" s="44"/>
      <c r="B43" s="44"/>
      <c r="C43" s="44"/>
      <c r="D43" s="44"/>
      <c r="E43" s="44"/>
    </row>
    <row r="44" spans="1:5" x14ac:dyDescent="0.25">
      <c r="A44" s="44"/>
      <c r="B44" s="44"/>
      <c r="C44" s="44"/>
      <c r="D44" s="44"/>
      <c r="E44" s="44"/>
    </row>
    <row r="45" spans="1:5" x14ac:dyDescent="0.25">
      <c r="A45" s="44"/>
      <c r="B45" s="44"/>
      <c r="C45" s="44"/>
      <c r="D45" s="44"/>
      <c r="E45" s="44"/>
    </row>
    <row r="46" spans="1:5" x14ac:dyDescent="0.25">
      <c r="A46" s="44"/>
      <c r="B46" s="44"/>
      <c r="C46" s="44"/>
      <c r="D46" s="44"/>
      <c r="E46" s="44"/>
    </row>
    <row r="47" spans="1:5" x14ac:dyDescent="0.25">
      <c r="A47" s="44"/>
      <c r="B47" s="44"/>
      <c r="C47" s="44"/>
      <c r="D47" s="44"/>
      <c r="E47" s="44"/>
    </row>
    <row r="48" spans="1:5" x14ac:dyDescent="0.25">
      <c r="A48" s="44"/>
      <c r="B48" s="44"/>
      <c r="C48" s="44"/>
      <c r="D48" s="44"/>
      <c r="E48" s="44"/>
    </row>
  </sheetData>
  <mergeCells count="2">
    <mergeCell ref="C6:F13"/>
    <mergeCell ref="C15:E23"/>
  </mergeCells>
  <hyperlinks>
    <hyperlink ref="B25" r:id="rId1"/>
    <hyperlink ref="B26" r:id="rId2"/>
    <hyperlink ref="B27" r:id="rId3"/>
    <hyperlink ref="B28" r:id="rId4"/>
    <hyperlink ref="B29" r:id="rId5"/>
    <hyperlink ref="B30" r:id="rId6"/>
    <hyperlink ref="B31" r:id="rId7"/>
  </hyperlinks>
  <pageMargins left="0.7" right="0.7" top="0.78740157499999996" bottom="0.78740157499999996" header="0.3" footer="0.3"/>
  <pageSetup paperSize="9" orientation="portrait" verticalDpi="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1:F89"/>
  <sheetViews>
    <sheetView topLeftCell="C73" workbookViewId="0">
      <selection activeCell="D91" sqref="D91"/>
    </sheetView>
  </sheetViews>
  <sheetFormatPr defaultRowHeight="15" x14ac:dyDescent="0.25"/>
  <cols>
    <col min="1" max="1" width="4.42578125" customWidth="1"/>
    <col min="2" max="2" width="51.5703125" customWidth="1"/>
    <col min="3" max="3" width="4.5703125" customWidth="1"/>
    <col min="4" max="4" width="77.140625" customWidth="1"/>
    <col min="5" max="5" width="3.5703125" customWidth="1"/>
    <col min="6" max="6" width="35.140625" customWidth="1"/>
    <col min="7" max="7" width="45.7109375" customWidth="1"/>
  </cols>
  <sheetData>
    <row r="1" spans="2:6" x14ac:dyDescent="0.25">
      <c r="B1" s="5"/>
      <c r="D1" s="5"/>
      <c r="F1" s="5"/>
    </row>
    <row r="2" spans="2:6" x14ac:dyDescent="0.25">
      <c r="B2" s="1" t="s">
        <v>0</v>
      </c>
      <c r="C2" s="4"/>
      <c r="D2" s="3" t="s">
        <v>69</v>
      </c>
      <c r="F2" s="4" t="s">
        <v>160</v>
      </c>
    </row>
    <row r="3" spans="2:6" x14ac:dyDescent="0.25">
      <c r="B3" s="1" t="s">
        <v>1</v>
      </c>
      <c r="C3" s="4"/>
      <c r="D3" s="3" t="s">
        <v>70</v>
      </c>
      <c r="F3" s="4" t="s">
        <v>161</v>
      </c>
    </row>
    <row r="4" spans="2:6" x14ac:dyDescent="0.25">
      <c r="B4" s="1" t="s">
        <v>2</v>
      </c>
      <c r="C4" s="4"/>
      <c r="D4" s="3" t="s">
        <v>71</v>
      </c>
      <c r="F4" s="4" t="s">
        <v>162</v>
      </c>
    </row>
    <row r="5" spans="2:6" x14ac:dyDescent="0.25">
      <c r="B5" s="1" t="s">
        <v>3</v>
      </c>
      <c r="C5" s="4"/>
      <c r="D5" s="3" t="s">
        <v>72</v>
      </c>
      <c r="F5" s="4" t="s">
        <v>163</v>
      </c>
    </row>
    <row r="6" spans="2:6" x14ac:dyDescent="0.25">
      <c r="B6" s="1" t="s">
        <v>4</v>
      </c>
      <c r="C6" s="4"/>
      <c r="D6" s="3" t="s">
        <v>73</v>
      </c>
      <c r="F6" s="4" t="s">
        <v>164</v>
      </c>
    </row>
    <row r="7" spans="2:6" x14ac:dyDescent="0.25">
      <c r="B7" s="1" t="s">
        <v>5</v>
      </c>
      <c r="C7" s="4"/>
      <c r="D7" s="3" t="s">
        <v>74</v>
      </c>
      <c r="F7" s="4" t="s">
        <v>165</v>
      </c>
    </row>
    <row r="8" spans="2:6" x14ac:dyDescent="0.25">
      <c r="B8" s="1" t="s">
        <v>6</v>
      </c>
      <c r="C8" s="4"/>
      <c r="D8" s="3" t="s">
        <v>75</v>
      </c>
      <c r="F8" s="4" t="s">
        <v>166</v>
      </c>
    </row>
    <row r="9" spans="2:6" x14ac:dyDescent="0.25">
      <c r="B9" s="1" t="s">
        <v>7</v>
      </c>
      <c r="C9" s="4"/>
      <c r="D9" s="3" t="s">
        <v>76</v>
      </c>
      <c r="F9" s="4" t="s">
        <v>167</v>
      </c>
    </row>
    <row r="10" spans="2:6" x14ac:dyDescent="0.25">
      <c r="B10" s="2" t="s">
        <v>8</v>
      </c>
      <c r="C10" s="4"/>
      <c r="D10" s="3" t="s">
        <v>77</v>
      </c>
      <c r="F10" s="4" t="s">
        <v>168</v>
      </c>
    </row>
    <row r="11" spans="2:6" x14ac:dyDescent="0.25">
      <c r="B11" s="1" t="s">
        <v>9</v>
      </c>
      <c r="C11" s="4"/>
      <c r="D11" s="3" t="s">
        <v>78</v>
      </c>
      <c r="F11" s="4" t="s">
        <v>169</v>
      </c>
    </row>
    <row r="12" spans="2:6" x14ac:dyDescent="0.25">
      <c r="B12" s="1" t="s">
        <v>10</v>
      </c>
      <c r="C12" s="4"/>
      <c r="D12" s="3" t="s">
        <v>79</v>
      </c>
    </row>
    <row r="13" spans="2:6" x14ac:dyDescent="0.25">
      <c r="B13" s="1" t="s">
        <v>11</v>
      </c>
      <c r="C13" s="4"/>
      <c r="D13" s="3" t="s">
        <v>80</v>
      </c>
    </row>
    <row r="14" spans="2:6" x14ac:dyDescent="0.25">
      <c r="B14" s="1" t="s">
        <v>12</v>
      </c>
      <c r="C14" s="4"/>
      <c r="D14" s="3" t="s">
        <v>81</v>
      </c>
    </row>
    <row r="15" spans="2:6" x14ac:dyDescent="0.25">
      <c r="B15" s="1" t="s">
        <v>13</v>
      </c>
      <c r="C15" s="4"/>
      <c r="D15" s="3" t="s">
        <v>82</v>
      </c>
    </row>
    <row r="16" spans="2:6" x14ac:dyDescent="0.25">
      <c r="B16" s="1" t="s">
        <v>14</v>
      </c>
      <c r="C16" s="4"/>
      <c r="D16" s="3" t="s">
        <v>83</v>
      </c>
    </row>
    <row r="17" spans="2:4" ht="24.75" x14ac:dyDescent="0.25">
      <c r="B17" s="1" t="s">
        <v>15</v>
      </c>
      <c r="C17" s="4"/>
      <c r="D17" s="3" t="s">
        <v>84</v>
      </c>
    </row>
    <row r="18" spans="2:4" ht="24.75" x14ac:dyDescent="0.25">
      <c r="B18" s="1" t="s">
        <v>16</v>
      </c>
      <c r="C18" s="4"/>
      <c r="D18" s="3" t="s">
        <v>85</v>
      </c>
    </row>
    <row r="19" spans="2:4" x14ac:dyDescent="0.25">
      <c r="B19" s="2" t="s">
        <v>17</v>
      </c>
      <c r="C19" s="4"/>
      <c r="D19" s="3" t="s">
        <v>86</v>
      </c>
    </row>
    <row r="20" spans="2:4" x14ac:dyDescent="0.25">
      <c r="B20" s="1" t="s">
        <v>18</v>
      </c>
      <c r="C20" s="4"/>
      <c r="D20" s="3" t="s">
        <v>87</v>
      </c>
    </row>
    <row r="21" spans="2:4" x14ac:dyDescent="0.25">
      <c r="B21" s="1" t="s">
        <v>19</v>
      </c>
      <c r="C21" s="4"/>
      <c r="D21" s="3" t="s">
        <v>88</v>
      </c>
    </row>
    <row r="22" spans="2:4" x14ac:dyDescent="0.25">
      <c r="B22" s="1" t="s">
        <v>20</v>
      </c>
      <c r="C22" s="4"/>
      <c r="D22" s="3" t="s">
        <v>89</v>
      </c>
    </row>
    <row r="23" spans="2:4" x14ac:dyDescent="0.25">
      <c r="B23" s="1" t="s">
        <v>21</v>
      </c>
      <c r="C23" s="4"/>
      <c r="D23" s="3" t="s">
        <v>90</v>
      </c>
    </row>
    <row r="24" spans="2:4" x14ac:dyDescent="0.25">
      <c r="B24" s="1" t="s">
        <v>22</v>
      </c>
      <c r="C24" s="4"/>
      <c r="D24" s="3" t="s">
        <v>91</v>
      </c>
    </row>
    <row r="25" spans="2:4" x14ac:dyDescent="0.25">
      <c r="B25" s="1" t="s">
        <v>23</v>
      </c>
      <c r="C25" s="4"/>
      <c r="D25" s="3" t="s">
        <v>92</v>
      </c>
    </row>
    <row r="26" spans="2:4" x14ac:dyDescent="0.25">
      <c r="B26" s="1" t="s">
        <v>24</v>
      </c>
      <c r="C26" s="4"/>
      <c r="D26" s="3" t="s">
        <v>93</v>
      </c>
    </row>
    <row r="27" spans="2:4" x14ac:dyDescent="0.25">
      <c r="B27" s="1" t="s">
        <v>25</v>
      </c>
      <c r="C27" s="4"/>
      <c r="D27" s="3" t="s">
        <v>94</v>
      </c>
    </row>
    <row r="28" spans="2:4" x14ac:dyDescent="0.25">
      <c r="B28" s="1" t="s">
        <v>26</v>
      </c>
      <c r="C28" s="4"/>
      <c r="D28" s="3" t="s">
        <v>95</v>
      </c>
    </row>
    <row r="29" spans="2:4" x14ac:dyDescent="0.25">
      <c r="B29" s="1" t="s">
        <v>27</v>
      </c>
      <c r="C29" s="4"/>
      <c r="D29" s="3" t="s">
        <v>96</v>
      </c>
    </row>
    <row r="30" spans="2:4" x14ac:dyDescent="0.25">
      <c r="B30" s="1" t="s">
        <v>28</v>
      </c>
      <c r="C30" s="4"/>
      <c r="D30" s="3" t="s">
        <v>97</v>
      </c>
    </row>
    <row r="31" spans="2:4" x14ac:dyDescent="0.25">
      <c r="B31" s="1" t="s">
        <v>29</v>
      </c>
      <c r="C31" s="4"/>
      <c r="D31" s="3" t="s">
        <v>98</v>
      </c>
    </row>
    <row r="32" spans="2:4" x14ac:dyDescent="0.25">
      <c r="B32" s="1" t="s">
        <v>30</v>
      </c>
      <c r="C32" s="4"/>
      <c r="D32" s="3" t="s">
        <v>99</v>
      </c>
    </row>
    <row r="33" spans="2:4" x14ac:dyDescent="0.25">
      <c r="B33" s="1" t="s">
        <v>31</v>
      </c>
      <c r="C33" s="4"/>
      <c r="D33" s="3" t="s">
        <v>100</v>
      </c>
    </row>
    <row r="34" spans="2:4" x14ac:dyDescent="0.25">
      <c r="B34" s="1" t="s">
        <v>32</v>
      </c>
      <c r="C34" s="4"/>
      <c r="D34" s="3" t="s">
        <v>101</v>
      </c>
    </row>
    <row r="35" spans="2:4" x14ac:dyDescent="0.25">
      <c r="B35" s="1" t="s">
        <v>33</v>
      </c>
      <c r="C35" s="4"/>
      <c r="D35" s="3" t="s">
        <v>102</v>
      </c>
    </row>
    <row r="36" spans="2:4" x14ac:dyDescent="0.25">
      <c r="B36" s="1" t="s">
        <v>34</v>
      </c>
      <c r="C36" s="4"/>
      <c r="D36" s="3" t="s">
        <v>103</v>
      </c>
    </row>
    <row r="37" spans="2:4" x14ac:dyDescent="0.25">
      <c r="B37" s="1" t="s">
        <v>35</v>
      </c>
      <c r="C37" s="4"/>
      <c r="D37" s="3" t="s">
        <v>104</v>
      </c>
    </row>
    <row r="38" spans="2:4" x14ac:dyDescent="0.25">
      <c r="B38" s="1" t="s">
        <v>36</v>
      </c>
      <c r="C38" s="4"/>
      <c r="D38" s="3" t="s">
        <v>105</v>
      </c>
    </row>
    <row r="39" spans="2:4" x14ac:dyDescent="0.25">
      <c r="B39" s="1" t="s">
        <v>37</v>
      </c>
      <c r="C39" s="4"/>
      <c r="D39" s="3" t="s">
        <v>106</v>
      </c>
    </row>
    <row r="40" spans="2:4" ht="24.75" x14ac:dyDescent="0.25">
      <c r="B40" s="1" t="s">
        <v>38</v>
      </c>
      <c r="C40" s="4"/>
      <c r="D40" s="3" t="s">
        <v>107</v>
      </c>
    </row>
    <row r="41" spans="2:4" x14ac:dyDescent="0.25">
      <c r="B41" s="1" t="s">
        <v>39</v>
      </c>
      <c r="C41" s="4"/>
      <c r="D41" s="3" t="s">
        <v>108</v>
      </c>
    </row>
    <row r="42" spans="2:4" x14ac:dyDescent="0.25">
      <c r="B42" s="1" t="s">
        <v>40</v>
      </c>
      <c r="C42" s="4"/>
      <c r="D42" s="3" t="s">
        <v>109</v>
      </c>
    </row>
    <row r="43" spans="2:4" x14ac:dyDescent="0.25">
      <c r="B43" s="1" t="s">
        <v>41</v>
      </c>
      <c r="C43" s="4"/>
      <c r="D43" s="3" t="s">
        <v>110</v>
      </c>
    </row>
    <row r="44" spans="2:4" x14ac:dyDescent="0.25">
      <c r="B44" s="1" t="s">
        <v>42</v>
      </c>
      <c r="C44" s="4"/>
      <c r="D44" s="3" t="s">
        <v>111</v>
      </c>
    </row>
    <row r="45" spans="2:4" x14ac:dyDescent="0.25">
      <c r="B45" s="1" t="s">
        <v>43</v>
      </c>
      <c r="C45" s="4"/>
      <c r="D45" s="3" t="s">
        <v>112</v>
      </c>
    </row>
    <row r="46" spans="2:4" x14ac:dyDescent="0.25">
      <c r="B46" s="1" t="s">
        <v>44</v>
      </c>
      <c r="C46" s="4"/>
      <c r="D46" s="3" t="s">
        <v>113</v>
      </c>
    </row>
    <row r="47" spans="2:4" x14ac:dyDescent="0.25">
      <c r="B47" s="1" t="s">
        <v>45</v>
      </c>
      <c r="C47" s="4"/>
      <c r="D47" s="3" t="s">
        <v>114</v>
      </c>
    </row>
    <row r="48" spans="2:4" x14ac:dyDescent="0.25">
      <c r="B48" s="1" t="s">
        <v>46</v>
      </c>
      <c r="C48" s="4"/>
      <c r="D48" s="3" t="s">
        <v>115</v>
      </c>
    </row>
    <row r="49" spans="2:4" x14ac:dyDescent="0.25">
      <c r="B49" s="1" t="s">
        <v>47</v>
      </c>
      <c r="C49" s="4"/>
      <c r="D49" s="3" t="s">
        <v>116</v>
      </c>
    </row>
    <row r="50" spans="2:4" x14ac:dyDescent="0.25">
      <c r="B50" s="1" t="s">
        <v>48</v>
      </c>
      <c r="C50" s="4"/>
      <c r="D50" s="3" t="s">
        <v>117</v>
      </c>
    </row>
    <row r="51" spans="2:4" x14ac:dyDescent="0.25">
      <c r="B51" s="1" t="s">
        <v>49</v>
      </c>
      <c r="C51" s="4"/>
      <c r="D51" s="3" t="s">
        <v>118</v>
      </c>
    </row>
    <row r="52" spans="2:4" x14ac:dyDescent="0.25">
      <c r="B52" s="1" t="s">
        <v>50</v>
      </c>
      <c r="C52" s="4"/>
      <c r="D52" s="3" t="s">
        <v>119</v>
      </c>
    </row>
    <row r="53" spans="2:4" x14ac:dyDescent="0.25">
      <c r="B53" s="1" t="s">
        <v>51</v>
      </c>
      <c r="C53" s="4"/>
      <c r="D53" s="3" t="s">
        <v>120</v>
      </c>
    </row>
    <row r="54" spans="2:4" x14ac:dyDescent="0.25">
      <c r="B54" s="1" t="s">
        <v>52</v>
      </c>
      <c r="C54" s="4"/>
      <c r="D54" s="3" t="s">
        <v>121</v>
      </c>
    </row>
    <row r="55" spans="2:4" x14ac:dyDescent="0.25">
      <c r="B55" s="1" t="s">
        <v>53</v>
      </c>
      <c r="C55" s="4"/>
      <c r="D55" s="3" t="s">
        <v>122</v>
      </c>
    </row>
    <row r="56" spans="2:4" x14ac:dyDescent="0.25">
      <c r="B56" s="1" t="s">
        <v>54</v>
      </c>
      <c r="C56" s="4"/>
      <c r="D56" s="3" t="s">
        <v>123</v>
      </c>
    </row>
    <row r="57" spans="2:4" x14ac:dyDescent="0.25">
      <c r="B57" s="1" t="s">
        <v>55</v>
      </c>
      <c r="C57" s="4"/>
      <c r="D57" s="3" t="s">
        <v>124</v>
      </c>
    </row>
    <row r="58" spans="2:4" x14ac:dyDescent="0.25">
      <c r="B58" s="1" t="s">
        <v>56</v>
      </c>
      <c r="C58" s="4"/>
      <c r="D58" s="3" t="s">
        <v>125</v>
      </c>
    </row>
    <row r="59" spans="2:4" ht="24.75" x14ac:dyDescent="0.25">
      <c r="B59" s="1" t="s">
        <v>57</v>
      </c>
      <c r="C59" s="4"/>
      <c r="D59" s="3" t="s">
        <v>126</v>
      </c>
    </row>
    <row r="60" spans="2:4" x14ac:dyDescent="0.25">
      <c r="B60" s="1" t="s">
        <v>58</v>
      </c>
      <c r="C60" s="4"/>
      <c r="D60" s="3" t="s">
        <v>127</v>
      </c>
    </row>
    <row r="61" spans="2:4" x14ac:dyDescent="0.25">
      <c r="B61" s="1" t="s">
        <v>59</v>
      </c>
      <c r="C61" s="4"/>
      <c r="D61" s="3" t="s">
        <v>128</v>
      </c>
    </row>
    <row r="62" spans="2:4" x14ac:dyDescent="0.25">
      <c r="B62" s="1" t="s">
        <v>60</v>
      </c>
      <c r="C62" s="4"/>
      <c r="D62" s="3" t="s">
        <v>129</v>
      </c>
    </row>
    <row r="63" spans="2:4" x14ac:dyDescent="0.25">
      <c r="B63" s="1" t="s">
        <v>61</v>
      </c>
      <c r="C63" s="4"/>
      <c r="D63" s="3" t="s">
        <v>130</v>
      </c>
    </row>
    <row r="64" spans="2:4" x14ac:dyDescent="0.25">
      <c r="B64" s="1" t="s">
        <v>62</v>
      </c>
      <c r="C64" s="4"/>
      <c r="D64" s="3" t="s">
        <v>131</v>
      </c>
    </row>
    <row r="65" spans="2:4" x14ac:dyDescent="0.25">
      <c r="B65" s="1" t="s">
        <v>63</v>
      </c>
      <c r="C65" s="4"/>
      <c r="D65" s="3" t="s">
        <v>132</v>
      </c>
    </row>
    <row r="66" spans="2:4" x14ac:dyDescent="0.25">
      <c r="B66" s="1" t="s">
        <v>64</v>
      </c>
      <c r="C66" s="4"/>
      <c r="D66" s="3" t="s">
        <v>133</v>
      </c>
    </row>
    <row r="67" spans="2:4" x14ac:dyDescent="0.25">
      <c r="B67" s="1" t="s">
        <v>65</v>
      </c>
      <c r="C67" s="4"/>
      <c r="D67" s="3" t="s">
        <v>134</v>
      </c>
    </row>
    <row r="68" spans="2:4" x14ac:dyDescent="0.25">
      <c r="B68" s="1" t="s">
        <v>66</v>
      </c>
      <c r="C68" s="4"/>
      <c r="D68" s="3" t="s">
        <v>135</v>
      </c>
    </row>
    <row r="69" spans="2:4" x14ac:dyDescent="0.25">
      <c r="B69" s="1" t="s">
        <v>67</v>
      </c>
      <c r="C69" s="4"/>
      <c r="D69" s="3" t="s">
        <v>136</v>
      </c>
    </row>
    <row r="70" spans="2:4" x14ac:dyDescent="0.25">
      <c r="B70" s="1" t="s">
        <v>68</v>
      </c>
      <c r="C70" s="4"/>
      <c r="D70" s="3" t="s">
        <v>137</v>
      </c>
    </row>
    <row r="71" spans="2:4" x14ac:dyDescent="0.25">
      <c r="B71" s="4"/>
      <c r="C71" s="4"/>
      <c r="D71" s="3" t="s">
        <v>138</v>
      </c>
    </row>
    <row r="72" spans="2:4" x14ac:dyDescent="0.25">
      <c r="B72" s="4"/>
      <c r="C72" s="4"/>
      <c r="D72" s="3" t="s">
        <v>139</v>
      </c>
    </row>
    <row r="73" spans="2:4" x14ac:dyDescent="0.25">
      <c r="B73" s="4"/>
      <c r="C73" s="4"/>
      <c r="D73" s="3" t="s">
        <v>140</v>
      </c>
    </row>
    <row r="74" spans="2:4" x14ac:dyDescent="0.25">
      <c r="B74" s="4"/>
      <c r="C74" s="4"/>
      <c r="D74" s="3" t="s">
        <v>141</v>
      </c>
    </row>
    <row r="75" spans="2:4" x14ac:dyDescent="0.25">
      <c r="B75" s="4"/>
      <c r="C75" s="4"/>
      <c r="D75" s="3" t="s">
        <v>142</v>
      </c>
    </row>
    <row r="76" spans="2:4" x14ac:dyDescent="0.25">
      <c r="B76" s="4"/>
      <c r="C76" s="4"/>
      <c r="D76" s="3" t="s">
        <v>143</v>
      </c>
    </row>
    <row r="77" spans="2:4" x14ac:dyDescent="0.25">
      <c r="B77" s="4"/>
      <c r="C77" s="4"/>
      <c r="D77" s="3" t="s">
        <v>144</v>
      </c>
    </row>
    <row r="78" spans="2:4" x14ac:dyDescent="0.25">
      <c r="B78" s="4"/>
      <c r="C78" s="4"/>
      <c r="D78" s="3" t="s">
        <v>145</v>
      </c>
    </row>
    <row r="79" spans="2:4" x14ac:dyDescent="0.25">
      <c r="B79" s="4"/>
      <c r="C79" s="4"/>
      <c r="D79" s="3" t="s">
        <v>146</v>
      </c>
    </row>
    <row r="80" spans="2:4" x14ac:dyDescent="0.25">
      <c r="B80" s="4"/>
      <c r="C80" s="4"/>
      <c r="D80" s="3" t="s">
        <v>147</v>
      </c>
    </row>
    <row r="81" spans="2:4" x14ac:dyDescent="0.25">
      <c r="B81" s="4"/>
      <c r="C81" s="4"/>
      <c r="D81" s="3" t="s">
        <v>148</v>
      </c>
    </row>
    <row r="82" spans="2:4" x14ac:dyDescent="0.25">
      <c r="B82" s="4"/>
      <c r="C82" s="4"/>
      <c r="D82" s="3" t="s">
        <v>149</v>
      </c>
    </row>
    <row r="83" spans="2:4" x14ac:dyDescent="0.25">
      <c r="B83" s="4"/>
      <c r="C83" s="4"/>
      <c r="D83" s="3" t="s">
        <v>150</v>
      </c>
    </row>
    <row r="84" spans="2:4" x14ac:dyDescent="0.25">
      <c r="B84" s="4"/>
      <c r="C84" s="4"/>
      <c r="D84" s="3" t="s">
        <v>151</v>
      </c>
    </row>
    <row r="85" spans="2:4" x14ac:dyDescent="0.25">
      <c r="B85" s="4"/>
      <c r="C85" s="4"/>
      <c r="D85" s="3" t="s">
        <v>152</v>
      </c>
    </row>
    <row r="86" spans="2:4" x14ac:dyDescent="0.25">
      <c r="B86" s="4"/>
      <c r="C86" s="4"/>
      <c r="D86" s="3" t="s">
        <v>153</v>
      </c>
    </row>
    <row r="87" spans="2:4" x14ac:dyDescent="0.25">
      <c r="B87" s="4"/>
      <c r="C87" s="4"/>
      <c r="D87" s="3" t="s">
        <v>154</v>
      </c>
    </row>
    <row r="88" spans="2:4" x14ac:dyDescent="0.25">
      <c r="B88" s="4"/>
      <c r="C88" s="4"/>
      <c r="D88" s="3" t="s">
        <v>155</v>
      </c>
    </row>
    <row r="89" spans="2:4" x14ac:dyDescent="0.25">
      <c r="B89" s="4"/>
      <c r="C89" s="4"/>
      <c r="D89" s="3" t="s">
        <v>156</v>
      </c>
    </row>
  </sheetData>
  <pageMargins left="0.7" right="0.7" top="0.78740157499999996" bottom="0.78740157499999996" header="0.3" footer="0.3"/>
  <pageSetup paperSize="9"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dotazník</vt:lpstr>
      <vt:lpstr>zdroj dat</vt:lpstr>
      <vt:lpstr>Výběry</vt:lpstr>
      <vt:lpstr>ISCO</vt:lpstr>
      <vt:lpstr>NACE</vt:lpstr>
      <vt:lpstr>pravniforma</vt:lpstr>
      <vt:lpstr>'zdroj dat'!zalozkaOs1000000116000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Pojarová Tereza Mgr. (MPSV)</dc:creator>
  <cp:lastModifiedBy>Kratochvílová Martina (UPC-CBA)</cp:lastModifiedBy>
  <cp:lastPrinted>2018-01-22T14:37:28Z</cp:lastPrinted>
  <dcterms:created xsi:type="dcterms:W3CDTF">2011-08-31T06:09:45Z</dcterms:created>
  <dcterms:modified xsi:type="dcterms:W3CDTF">2018-01-23T12:10:28Z</dcterms:modified>
</cp:coreProperties>
</file>