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550" windowWidth="13365" windowHeight="6420" activeTab="3"/>
  </bookViews>
  <sheets>
    <sheet name="SR 2014" sheetId="1" r:id="rId1"/>
    <sheet name="KR k 31.3.2014" sheetId="2" r:id="rId2"/>
    <sheet name="KR k 30.6.2014" sheetId="3" r:id="rId3"/>
    <sheet name="KR k 30.9.2014 " sheetId="7" r:id="rId4"/>
    <sheet name="KR k 31.12.2014 " sheetId="6" r:id="rId5"/>
  </sheets>
  <externalReferences>
    <externalReference r:id="rId6"/>
  </externalReferences>
  <definedNames>
    <definedName name="_xlnm.Print_Area" localSheetId="2">'KR k 30.6.2014'!$A$1:$F$37</definedName>
    <definedName name="_xlnm.Print_Area" localSheetId="3">'KR k 30.9.2014 '!$A$1:$F$37</definedName>
    <definedName name="_xlnm.Print_Area" localSheetId="1">'KR k 31.3.2014'!$A$1:$E$35</definedName>
    <definedName name="_xlnm.Print_Area" localSheetId="0">'SR 2014'!$A$1:$C$36</definedName>
  </definedNames>
  <calcPr calcId="145621"/>
</workbook>
</file>

<file path=xl/calcChain.xml><?xml version="1.0" encoding="utf-8"?>
<calcChain xmlns="http://schemas.openxmlformats.org/spreadsheetml/2006/main">
  <c r="F35" i="7" l="1"/>
  <c r="F34" i="7"/>
  <c r="F33" i="7"/>
  <c r="F32" i="7"/>
  <c r="F31" i="7"/>
  <c r="F30" i="7"/>
  <c r="F28" i="7"/>
  <c r="F27" i="7"/>
  <c r="F26" i="7"/>
  <c r="F25" i="7"/>
  <c r="F24" i="7"/>
  <c r="F23" i="7"/>
  <c r="F22" i="7"/>
  <c r="F21" i="7"/>
  <c r="F20" i="7"/>
  <c r="F19" i="7"/>
  <c r="F17" i="7"/>
  <c r="F16" i="7"/>
  <c r="B15" i="7"/>
  <c r="F15" i="7" s="1"/>
  <c r="F14" i="7"/>
  <c r="E12" i="7"/>
  <c r="C12" i="7"/>
  <c r="B12" i="7"/>
  <c r="F12" i="7" l="1"/>
  <c r="B11" i="7"/>
  <c r="F11" i="7" s="1"/>
  <c r="F12" i="3"/>
  <c r="E12" i="3"/>
  <c r="B12" i="3"/>
  <c r="C35" i="3" l="1"/>
  <c r="C34" i="3"/>
  <c r="F27" i="3" l="1"/>
  <c r="F35" i="3" l="1"/>
  <c r="F34" i="3"/>
  <c r="F33" i="3"/>
  <c r="F32" i="3"/>
  <c r="F31" i="3"/>
  <c r="F30" i="3"/>
  <c r="F28" i="3"/>
  <c r="F26" i="3"/>
  <c r="F25" i="3"/>
  <c r="F24" i="3"/>
  <c r="F23" i="3"/>
  <c r="F22" i="3"/>
  <c r="F21" i="3"/>
  <c r="F20" i="3"/>
  <c r="F19" i="3"/>
  <c r="F17" i="3"/>
  <c r="F16" i="3"/>
  <c r="F15" i="3"/>
  <c r="F14" i="3"/>
  <c r="C12" i="3"/>
  <c r="F11" i="3"/>
  <c r="B11" i="3"/>
  <c r="B15" i="3"/>
  <c r="C12" i="2" l="1"/>
  <c r="B12" i="2" l="1"/>
  <c r="B15" i="2"/>
  <c r="B11" i="2" s="1"/>
  <c r="B12" i="1" l="1"/>
  <c r="B11" i="1"/>
  <c r="E14" i="2" l="1"/>
  <c r="E16" i="2"/>
  <c r="E17" i="2"/>
  <c r="E24" i="2"/>
  <c r="E27" i="2"/>
  <c r="E28" i="2"/>
  <c r="E30" i="2"/>
  <c r="E31" i="2"/>
  <c r="E32" i="2"/>
  <c r="E33" i="2"/>
  <c r="E34" i="2"/>
  <c r="E35" i="2"/>
  <c r="E15" i="2" l="1"/>
  <c r="E11" i="2"/>
  <c r="E26" i="2" l="1"/>
  <c r="E25" i="2"/>
  <c r="E23" i="2"/>
  <c r="E22" i="2"/>
  <c r="E21" i="2"/>
  <c r="E20" i="2"/>
  <c r="E19" i="2" l="1"/>
  <c r="E12" i="2"/>
</calcChain>
</file>

<file path=xl/sharedStrings.xml><?xml version="1.0" encoding="utf-8"?>
<sst xmlns="http://schemas.openxmlformats.org/spreadsheetml/2006/main" count="179" uniqueCount="40">
  <si>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</si>
  <si>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</si>
  <si>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</si>
  <si>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</si>
  <si>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</si>
  <si>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</si>
  <si>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</si>
  <si>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</si>
  <si>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</si>
  <si>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</si>
  <si>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</si>
  <si>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</si>
  <si>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</si>
  <si>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</si>
  <si>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</si>
  <si>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</si>
  <si>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</si>
  <si>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</si>
  <si>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</si>
  <si>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</si>
  <si>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</si>
  <si>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</si>
  <si>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</si>
  <si>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</si>
  <si>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</si>
  <si>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schválený   rozpočet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</si>
  <si>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</si>
  <si>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</si>
  <si>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</si>
  <si>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</si>
  <si>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</si>
  <si>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</si>
  <si>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r>
      <t xml:space="preserve">ZÁVAZNÉ UKAZATELE STÁTNÍHO ROZPOČTU NA ROK 2014 </t>
    </r>
    <r>
      <rPr>
        <b/>
        <sz val="12"/>
        <rFont val="Arial CE"/>
        <charset val="238"/>
      </rPr>
      <t>(v Kč)</t>
    </r>
  </si>
  <si>
    <t>k 31.3.2014</t>
  </si>
  <si>
    <t>k 30.6.2014</t>
  </si>
  <si>
    <t>k 30.9.2014</t>
  </si>
  <si>
    <t>k 31.12.2014</t>
  </si>
  <si>
    <r>
      <t xml:space="preserve">ZÁVAZNÉ UKAZATELE STÁTNÍHO ROZPOČTU NA ROK 2014  </t>
    </r>
    <r>
      <rPr>
        <b/>
        <sz val="12"/>
        <rFont val="Arial CE"/>
        <charset val="238"/>
      </rPr>
      <t>(v Kč)</t>
    </r>
  </si>
  <si>
    <t>vázání</t>
  </si>
  <si>
    <t>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</si>
</sst>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1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dilene\Rozp-opat&#345;en&#237;%2014\RO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PRA"/>
      <sheetName val="PB"/>
      <sheetName val="ČB"/>
      <sheetName val="PL"/>
      <sheetName val="KV"/>
      <sheetName val="ÚnL"/>
      <sheetName val="LB"/>
      <sheetName val="HK"/>
      <sheetName val="PA"/>
      <sheetName val="JI"/>
      <sheetName val="BR"/>
      <sheetName val="OL"/>
      <sheetName val="OS"/>
      <sheetName val="Zl"/>
      <sheetName val="celkem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C13">
            <v>3062390380</v>
          </cell>
        </row>
        <row r="14">
          <cell r="C14">
            <v>98795918945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workbookViewId="0">
      <selection activeCell="A26" sqref="A26"/>
    </sheetView>
  </sheetViews>
  <sheetFormatPr defaultRowHeight="15" x14ac:dyDescent="0.25"/>
  <cols>
    <col min="1" max="1" width="86" customWidth="1"/>
    <col min="2" max="2" width="16.7109375" customWidth="1"/>
  </cols>
  <sheetData>
    <row r="1" spans="1:2" ht="14.65" x14ac:dyDescent="0.3">
      <c r="A1" s="1"/>
      <c r="B1" s="2"/>
    </row>
    <row r="2" spans="1:2" ht="19.5" x14ac:dyDescent="0.3">
      <c r="A2" s="13" t="s">
        <v>0</v>
      </c>
      <c r="B2" s="12"/>
    </row>
    <row r="3" spans="1:2" ht="14.65" x14ac:dyDescent="0.3">
      <c r="B3" s="2"/>
    </row>
    <row r="4" spans="1:2" ht="18" x14ac:dyDescent="0.25">
      <c r="A4" s="11" t="s">
        <v>37</v>
      </c>
      <c r="B4" s="11"/>
    </row>
    <row r="5" spans="1:2" ht="18.399999999999999" thickBot="1" x14ac:dyDescent="0.35">
      <c r="A5" s="3"/>
      <c r="B5" s="2"/>
    </row>
    <row r="6" spans="1:2" ht="15.75" thickTop="1" x14ac:dyDescent="0.25">
      <c r="A6" s="4"/>
      <c r="B6" s="57" t="s">
        <v>25</v>
      </c>
    </row>
    <row r="7" spans="1:2" x14ac:dyDescent="0.25">
      <c r="A7" s="5"/>
      <c r="B7" s="58"/>
    </row>
    <row r="8" spans="1:2" x14ac:dyDescent="0.25">
      <c r="A8" s="5"/>
      <c r="B8" s="58"/>
    </row>
    <row r="9" spans="1:2" ht="15.2" thickBot="1" x14ac:dyDescent="0.35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9">
        <f>[1]celkem!$C$13</f>
        <v>3062390380</v>
      </c>
    </row>
    <row r="12" spans="1:2" x14ac:dyDescent="0.25">
      <c r="A12" s="16" t="s">
        <v>3</v>
      </c>
      <c r="B12" s="49">
        <f>[1]celkem!$C$14</f>
        <v>98795918945</v>
      </c>
    </row>
    <row r="13" spans="1:2" ht="15.75" x14ac:dyDescent="0.25">
      <c r="A13" s="17" t="s">
        <v>4</v>
      </c>
      <c r="B13" s="49"/>
    </row>
    <row r="14" spans="1:2" x14ac:dyDescent="0.25">
      <c r="A14" s="22" t="s">
        <v>27</v>
      </c>
      <c r="B14" s="49">
        <v>609349000</v>
      </c>
    </row>
    <row r="15" spans="1:2" x14ac:dyDescent="0.25">
      <c r="A15" s="22" t="s">
        <v>5</v>
      </c>
      <c r="B15" s="49">
        <v>2453041380</v>
      </c>
    </row>
    <row r="16" spans="1:2" x14ac:dyDescent="0.25">
      <c r="A16" s="22" t="s">
        <v>6</v>
      </c>
      <c r="B16" s="49">
        <v>2306041380</v>
      </c>
    </row>
    <row r="17" spans="1:2" x14ac:dyDescent="0.25">
      <c r="A17" s="22" t="s">
        <v>7</v>
      </c>
      <c r="B17" s="49">
        <v>147000000</v>
      </c>
    </row>
    <row r="18" spans="1:2" ht="15.75" x14ac:dyDescent="0.25">
      <c r="A18" s="21" t="s">
        <v>8</v>
      </c>
      <c r="B18" s="49"/>
    </row>
    <row r="19" spans="1:2" x14ac:dyDescent="0.25">
      <c r="A19" s="22" t="s">
        <v>9</v>
      </c>
      <c r="B19" s="49">
        <v>39710000000</v>
      </c>
    </row>
    <row r="20" spans="1:2" x14ac:dyDescent="0.25">
      <c r="A20" s="22" t="s">
        <v>10</v>
      </c>
      <c r="B20" s="49">
        <v>11400000000</v>
      </c>
    </row>
    <row r="21" spans="1:2" x14ac:dyDescent="0.25">
      <c r="A21" s="22" t="s">
        <v>11</v>
      </c>
      <c r="B21" s="49">
        <v>2719000000</v>
      </c>
    </row>
    <row r="22" spans="1:2" x14ac:dyDescent="0.25">
      <c r="A22" s="22" t="s">
        <v>12</v>
      </c>
      <c r="B22" s="49">
        <v>10700000000</v>
      </c>
    </row>
    <row r="23" spans="1:2" x14ac:dyDescent="0.25">
      <c r="A23" s="22" t="s">
        <v>13</v>
      </c>
      <c r="B23" s="49">
        <v>20690000000</v>
      </c>
    </row>
    <row r="24" spans="1:2" x14ac:dyDescent="0.25">
      <c r="A24" s="22" t="s">
        <v>14</v>
      </c>
      <c r="B24" s="49">
        <v>3935818750</v>
      </c>
    </row>
    <row r="25" spans="1:2" x14ac:dyDescent="0.25">
      <c r="A25" s="22" t="s">
        <v>15</v>
      </c>
      <c r="B25" s="49">
        <v>500000000</v>
      </c>
    </row>
    <row r="26" spans="1:2" x14ac:dyDescent="0.25">
      <c r="A26" s="23" t="s">
        <v>16</v>
      </c>
      <c r="B26" s="49">
        <v>3600000000</v>
      </c>
    </row>
    <row r="27" spans="1:2" x14ac:dyDescent="0.25">
      <c r="A27" s="22" t="s">
        <v>17</v>
      </c>
      <c r="B27" s="49">
        <v>5085100195</v>
      </c>
    </row>
    <row r="28" spans="1:2" x14ac:dyDescent="0.25">
      <c r="A28" s="22" t="s">
        <v>18</v>
      </c>
      <c r="B28" s="49">
        <v>456000000</v>
      </c>
    </row>
    <row r="29" spans="1:2" ht="15.75" x14ac:dyDescent="0.25">
      <c r="A29" s="24" t="s">
        <v>19</v>
      </c>
      <c r="B29" s="49"/>
    </row>
    <row r="30" spans="1:2" x14ac:dyDescent="0.25">
      <c r="A30" s="22" t="s">
        <v>20</v>
      </c>
      <c r="B30" s="49">
        <v>2617425559</v>
      </c>
    </row>
    <row r="31" spans="1:2" x14ac:dyDescent="0.25">
      <c r="A31" s="22" t="s">
        <v>26</v>
      </c>
      <c r="B31" s="49">
        <v>1489924689</v>
      </c>
    </row>
    <row r="32" spans="1:2" x14ac:dyDescent="0.25">
      <c r="A32" s="22" t="s">
        <v>21</v>
      </c>
      <c r="B32" s="49">
        <v>26139565</v>
      </c>
    </row>
    <row r="33" spans="1:2" x14ac:dyDescent="0.25">
      <c r="A33" s="22" t="s">
        <v>22</v>
      </c>
      <c r="B33" s="49">
        <v>2613956559</v>
      </c>
    </row>
    <row r="34" spans="1:2" x14ac:dyDescent="0.25">
      <c r="A34" s="18" t="s">
        <v>23</v>
      </c>
      <c r="B34" s="49">
        <v>2881028598</v>
      </c>
    </row>
    <row r="35" spans="1:2" ht="15.75" thickBot="1" x14ac:dyDescent="0.3">
      <c r="A35" s="25" t="s">
        <v>24</v>
      </c>
      <c r="B35" s="50">
        <v>878694954</v>
      </c>
    </row>
    <row r="36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4" workbookViewId="0">
      <selection activeCell="C11" sqref="C11:E35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ht="14.65" x14ac:dyDescent="0.3">
      <c r="A1" s="1"/>
      <c r="B1" s="2"/>
    </row>
    <row r="2" spans="1:5" ht="19.5" x14ac:dyDescent="0.3">
      <c r="A2" s="13" t="s">
        <v>0</v>
      </c>
      <c r="B2" s="12"/>
    </row>
    <row r="3" spans="1:5" ht="14.65" x14ac:dyDescent="0.3">
      <c r="B3" s="2"/>
    </row>
    <row r="4" spans="1:5" ht="18" x14ac:dyDescent="0.25">
      <c r="A4" s="11" t="s">
        <v>32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7" t="s">
        <v>28</v>
      </c>
      <c r="C6" s="59" t="s">
        <v>31</v>
      </c>
      <c r="D6" s="59" t="s">
        <v>29</v>
      </c>
      <c r="E6" s="59" t="s">
        <v>30</v>
      </c>
    </row>
    <row r="7" spans="1:5" x14ac:dyDescent="0.25">
      <c r="A7" s="5"/>
      <c r="B7" s="58"/>
      <c r="C7" s="60"/>
      <c r="D7" s="60"/>
      <c r="E7" s="60"/>
    </row>
    <row r="8" spans="1:5" ht="29.1" customHeight="1" x14ac:dyDescent="0.25">
      <c r="A8" s="5"/>
      <c r="B8" s="58"/>
      <c r="C8" s="60"/>
      <c r="D8" s="60"/>
      <c r="E8" s="60"/>
    </row>
    <row r="9" spans="1:5" ht="15.75" thickBot="1" x14ac:dyDescent="0.3">
      <c r="A9" s="6"/>
      <c r="B9" s="26" t="s">
        <v>33</v>
      </c>
      <c r="C9" s="38" t="s">
        <v>33</v>
      </c>
      <c r="D9" s="39" t="s">
        <v>33</v>
      </c>
      <c r="E9" s="38" t="s">
        <v>33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9">
        <f>B14+B15</f>
        <v>3062390380</v>
      </c>
      <c r="C11" s="29"/>
      <c r="D11" s="19"/>
      <c r="E11" s="47">
        <f>+B11</f>
        <v>3062390380</v>
      </c>
    </row>
    <row r="12" spans="1:5" x14ac:dyDescent="0.25">
      <c r="A12" s="16" t="s">
        <v>3</v>
      </c>
      <c r="B12" s="49">
        <f>SUM(B19:B28)</f>
        <v>98795918945</v>
      </c>
      <c r="C12" s="44">
        <f>SUM(C24:C28)</f>
        <v>3145826031.3099999</v>
      </c>
      <c r="D12" s="45">
        <v>0</v>
      </c>
      <c r="E12" s="47">
        <f>+D12+C12+B12</f>
        <v>101941744976.31</v>
      </c>
    </row>
    <row r="13" spans="1:5" ht="15.75" x14ac:dyDescent="0.25">
      <c r="A13" s="17" t="s">
        <v>4</v>
      </c>
      <c r="B13" s="49"/>
      <c r="C13" s="30"/>
      <c r="D13" s="35"/>
      <c r="E13" s="47"/>
    </row>
    <row r="14" spans="1:5" ht="15" customHeight="1" x14ac:dyDescent="0.25">
      <c r="A14" s="18" t="s">
        <v>27</v>
      </c>
      <c r="B14" s="49">
        <v>609349000</v>
      </c>
      <c r="C14" s="29"/>
      <c r="D14" s="19"/>
      <c r="E14" s="47">
        <f t="shared" ref="E14:E35" si="0">+D14+C14+B14</f>
        <v>609349000</v>
      </c>
    </row>
    <row r="15" spans="1:5" ht="15" customHeight="1" x14ac:dyDescent="0.25">
      <c r="A15" s="20" t="s">
        <v>5</v>
      </c>
      <c r="B15" s="49">
        <f>SUM(B16:B17)</f>
        <v>2453041380</v>
      </c>
      <c r="C15" s="29"/>
      <c r="D15" s="19"/>
      <c r="E15" s="47">
        <f t="shared" si="0"/>
        <v>2453041380</v>
      </c>
    </row>
    <row r="16" spans="1:5" ht="15" customHeight="1" x14ac:dyDescent="0.25">
      <c r="A16" s="19" t="s">
        <v>6</v>
      </c>
      <c r="B16" s="49">
        <v>2306041380</v>
      </c>
      <c r="C16" s="29"/>
      <c r="D16" s="19"/>
      <c r="E16" s="47">
        <f t="shared" si="0"/>
        <v>2306041380</v>
      </c>
    </row>
    <row r="17" spans="1:7" ht="15" customHeight="1" x14ac:dyDescent="0.25">
      <c r="A17" s="19" t="s">
        <v>7</v>
      </c>
      <c r="B17" s="49">
        <v>147000000</v>
      </c>
      <c r="C17" s="29"/>
      <c r="D17" s="19"/>
      <c r="E17" s="47">
        <f t="shared" si="0"/>
        <v>147000000</v>
      </c>
    </row>
    <row r="18" spans="1:7" ht="15.75" x14ac:dyDescent="0.25">
      <c r="A18" s="21" t="s">
        <v>8</v>
      </c>
      <c r="B18" s="49"/>
      <c r="C18" s="29"/>
      <c r="D18" s="19"/>
      <c r="E18" s="47"/>
    </row>
    <row r="19" spans="1:7" ht="15" customHeight="1" x14ac:dyDescent="0.25">
      <c r="A19" s="22" t="s">
        <v>9</v>
      </c>
      <c r="B19" s="49">
        <v>39710000000</v>
      </c>
      <c r="C19" s="29"/>
      <c r="D19" s="19"/>
      <c r="E19" s="47">
        <f t="shared" si="0"/>
        <v>39710000000</v>
      </c>
    </row>
    <row r="20" spans="1:7" ht="15" customHeight="1" x14ac:dyDescent="0.25">
      <c r="A20" s="22" t="s">
        <v>10</v>
      </c>
      <c r="B20" s="49">
        <v>11400000000</v>
      </c>
      <c r="C20" s="29"/>
      <c r="D20" s="19"/>
      <c r="E20" s="47">
        <f t="shared" si="0"/>
        <v>11400000000</v>
      </c>
    </row>
    <row r="21" spans="1:7" ht="15" customHeight="1" x14ac:dyDescent="0.25">
      <c r="A21" s="22" t="s">
        <v>11</v>
      </c>
      <c r="B21" s="49">
        <v>2719000000</v>
      </c>
      <c r="C21" s="29"/>
      <c r="D21" s="19"/>
      <c r="E21" s="47">
        <f t="shared" si="0"/>
        <v>2719000000</v>
      </c>
    </row>
    <row r="22" spans="1:7" ht="15" customHeight="1" x14ac:dyDescent="0.25">
      <c r="A22" s="19" t="s">
        <v>12</v>
      </c>
      <c r="B22" s="49">
        <v>10700000000</v>
      </c>
      <c r="C22" s="29"/>
      <c r="D22" s="19"/>
      <c r="E22" s="47">
        <f t="shared" si="0"/>
        <v>10700000000</v>
      </c>
    </row>
    <row r="23" spans="1:7" ht="15" customHeight="1" x14ac:dyDescent="0.25">
      <c r="A23" s="19" t="s">
        <v>13</v>
      </c>
      <c r="B23" s="49">
        <v>20690000000</v>
      </c>
      <c r="C23" s="29"/>
      <c r="D23" s="19"/>
      <c r="E23" s="47">
        <f t="shared" si="0"/>
        <v>20690000000</v>
      </c>
    </row>
    <row r="24" spans="1:7" ht="15" customHeight="1" x14ac:dyDescent="0.25">
      <c r="A24" s="22" t="s">
        <v>14</v>
      </c>
      <c r="B24" s="49">
        <v>3935818750</v>
      </c>
      <c r="C24" s="44">
        <v>2379838898.6700001</v>
      </c>
      <c r="D24" s="19"/>
      <c r="E24" s="47">
        <f t="shared" si="0"/>
        <v>6315657648.6700001</v>
      </c>
      <c r="G24" s="41"/>
    </row>
    <row r="25" spans="1:7" ht="15" customHeight="1" x14ac:dyDescent="0.25">
      <c r="A25" s="22" t="s">
        <v>15</v>
      </c>
      <c r="B25" s="49">
        <v>500000000</v>
      </c>
      <c r="C25" s="45"/>
      <c r="D25" s="19"/>
      <c r="E25" s="47">
        <f t="shared" si="0"/>
        <v>500000000</v>
      </c>
    </row>
    <row r="26" spans="1:7" ht="15" customHeight="1" x14ac:dyDescent="0.25">
      <c r="A26" s="23" t="s">
        <v>16</v>
      </c>
      <c r="B26" s="49">
        <v>3600000000</v>
      </c>
      <c r="C26" s="44">
        <v>100000000</v>
      </c>
      <c r="D26" s="19"/>
      <c r="E26" s="47">
        <f t="shared" si="0"/>
        <v>3700000000</v>
      </c>
    </row>
    <row r="27" spans="1:7" ht="15" customHeight="1" x14ac:dyDescent="0.25">
      <c r="A27" s="22" t="s">
        <v>17</v>
      </c>
      <c r="B27" s="49">
        <v>5085100195</v>
      </c>
      <c r="C27" s="44">
        <v>625987132.63999999</v>
      </c>
      <c r="D27" s="19"/>
      <c r="E27" s="47">
        <f t="shared" si="0"/>
        <v>5711087327.6400003</v>
      </c>
    </row>
    <row r="28" spans="1:7" ht="15" customHeight="1" x14ac:dyDescent="0.25">
      <c r="A28" s="22" t="s">
        <v>18</v>
      </c>
      <c r="B28" s="49">
        <v>456000000</v>
      </c>
      <c r="C28" s="44">
        <v>40000000</v>
      </c>
      <c r="D28" s="19"/>
      <c r="E28" s="47">
        <f t="shared" si="0"/>
        <v>496000000</v>
      </c>
    </row>
    <row r="29" spans="1:7" ht="15.75" x14ac:dyDescent="0.25">
      <c r="A29" s="24" t="s">
        <v>19</v>
      </c>
      <c r="B29" s="49"/>
      <c r="C29" s="29"/>
      <c r="D29" s="19"/>
      <c r="E29" s="47"/>
    </row>
    <row r="30" spans="1:7" ht="15" customHeight="1" x14ac:dyDescent="0.25">
      <c r="A30" s="22" t="s">
        <v>20</v>
      </c>
      <c r="B30" s="49">
        <v>2617425559</v>
      </c>
      <c r="C30" s="44">
        <v>273788144</v>
      </c>
      <c r="D30" s="19"/>
      <c r="E30" s="47">
        <f t="shared" si="0"/>
        <v>2891213703</v>
      </c>
    </row>
    <row r="31" spans="1:7" ht="15" customHeight="1" x14ac:dyDescent="0.25">
      <c r="A31" s="22" t="s">
        <v>26</v>
      </c>
      <c r="B31" s="49">
        <v>1489924689</v>
      </c>
      <c r="C31" s="44">
        <v>93072329</v>
      </c>
      <c r="D31" s="19"/>
      <c r="E31" s="47">
        <f t="shared" si="0"/>
        <v>1582997018</v>
      </c>
    </row>
    <row r="32" spans="1:7" ht="15" customHeight="1" x14ac:dyDescent="0.25">
      <c r="A32" s="22" t="s">
        <v>21</v>
      </c>
      <c r="B32" s="49">
        <v>26139565</v>
      </c>
      <c r="C32" s="44">
        <v>2498452</v>
      </c>
      <c r="D32" s="19"/>
      <c r="E32" s="47">
        <f t="shared" si="0"/>
        <v>28638017</v>
      </c>
    </row>
    <row r="33" spans="1:7" ht="15" customHeight="1" x14ac:dyDescent="0.25">
      <c r="A33" s="22" t="s">
        <v>22</v>
      </c>
      <c r="B33" s="49">
        <v>2613956559</v>
      </c>
      <c r="C33" s="44">
        <v>249742144</v>
      </c>
      <c r="D33" s="19"/>
      <c r="E33" s="47">
        <f t="shared" si="0"/>
        <v>2863698703</v>
      </c>
    </row>
    <row r="34" spans="1:7" ht="15" customHeight="1" x14ac:dyDescent="0.25">
      <c r="A34" s="18" t="s">
        <v>23</v>
      </c>
      <c r="B34" s="49">
        <v>2881028598</v>
      </c>
      <c r="C34" s="44">
        <v>2645945093.1399999</v>
      </c>
      <c r="D34" s="19"/>
      <c r="E34" s="47">
        <f t="shared" si="0"/>
        <v>5526973691.1399994</v>
      </c>
    </row>
    <row r="35" spans="1:7" ht="15" customHeight="1" thickBot="1" x14ac:dyDescent="0.3">
      <c r="A35" s="25" t="s">
        <v>24</v>
      </c>
      <c r="B35" s="50">
        <v>878694954</v>
      </c>
      <c r="C35" s="46">
        <v>34817974.640000001</v>
      </c>
      <c r="D35" s="36"/>
      <c r="E35" s="48">
        <f t="shared" si="0"/>
        <v>913512928.63999999</v>
      </c>
      <c r="G35" s="33"/>
    </row>
    <row r="36" spans="1:7" ht="15.75" thickTop="1" x14ac:dyDescent="0.25">
      <c r="C36" s="33"/>
      <c r="G36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C27" sqref="C27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32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7" t="s">
        <v>28</v>
      </c>
      <c r="C6" s="59" t="s">
        <v>31</v>
      </c>
      <c r="D6" s="59" t="s">
        <v>29</v>
      </c>
      <c r="E6" s="42" t="s">
        <v>38</v>
      </c>
      <c r="F6" s="59" t="s">
        <v>30</v>
      </c>
    </row>
    <row r="7" spans="1:6" x14ac:dyDescent="0.25">
      <c r="A7" s="5"/>
      <c r="B7" s="58"/>
      <c r="C7" s="60"/>
      <c r="D7" s="60"/>
      <c r="E7" s="43" t="s">
        <v>39</v>
      </c>
      <c r="F7" s="60"/>
    </row>
    <row r="8" spans="1:6" ht="26.25" customHeight="1" x14ac:dyDescent="0.25">
      <c r="A8" s="5"/>
      <c r="B8" s="58"/>
      <c r="C8" s="60"/>
      <c r="D8" s="60"/>
      <c r="E8" s="43"/>
      <c r="F8" s="60"/>
    </row>
    <row r="9" spans="1:6" ht="21" customHeight="1" thickBot="1" x14ac:dyDescent="0.3">
      <c r="A9" s="6"/>
      <c r="B9" s="26" t="s">
        <v>34</v>
      </c>
      <c r="C9" s="38" t="s">
        <v>34</v>
      </c>
      <c r="D9" s="51" t="s">
        <v>34</v>
      </c>
      <c r="E9" s="51" t="s">
        <v>34</v>
      </c>
      <c r="F9" s="38" t="s">
        <v>34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B14+B15</f>
        <v>3062390380</v>
      </c>
      <c r="C11" s="29"/>
      <c r="D11" s="19"/>
      <c r="E11" s="52"/>
      <c r="F11" s="47">
        <f>+B11</f>
        <v>3062390380</v>
      </c>
    </row>
    <row r="12" spans="1:6" x14ac:dyDescent="0.25">
      <c r="A12" s="16" t="s">
        <v>3</v>
      </c>
      <c r="B12" s="44">
        <f>SUM(B19:B28)</f>
        <v>98892180667</v>
      </c>
      <c r="C12" s="44">
        <f>SUM(C24:C28)</f>
        <v>3908133675.8900003</v>
      </c>
      <c r="D12" s="45"/>
      <c r="E12" s="47">
        <f>E27</f>
        <v>1023169</v>
      </c>
      <c r="F12" s="47">
        <f>+D12+C12+B12-E12</f>
        <v>102799291173.89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27</v>
      </c>
      <c r="B14" s="49">
        <v>609349000</v>
      </c>
      <c r="C14" s="29"/>
      <c r="D14" s="19"/>
      <c r="E14" s="52"/>
      <c r="F14" s="47">
        <f>+D14+C14+B14</f>
        <v>609349000</v>
      </c>
    </row>
    <row r="15" spans="1:6" x14ac:dyDescent="0.25">
      <c r="A15" s="20" t="s">
        <v>5</v>
      </c>
      <c r="B15" s="49">
        <f>SUM(B16:B17)</f>
        <v>2453041380</v>
      </c>
      <c r="C15" s="29"/>
      <c r="D15" s="19"/>
      <c r="E15" s="52"/>
      <c r="F15" s="47">
        <f>+D15+C15+B15</f>
        <v>2453041380</v>
      </c>
    </row>
    <row r="16" spans="1:6" x14ac:dyDescent="0.25">
      <c r="A16" s="19" t="s">
        <v>6</v>
      </c>
      <c r="B16" s="49">
        <v>2306041380</v>
      </c>
      <c r="C16" s="29"/>
      <c r="D16" s="19"/>
      <c r="E16" s="52"/>
      <c r="F16" s="47">
        <f>+D16+C16+B16</f>
        <v>2306041380</v>
      </c>
    </row>
    <row r="17" spans="1:6" x14ac:dyDescent="0.25">
      <c r="A17" s="19" t="s">
        <v>7</v>
      </c>
      <c r="B17" s="49">
        <v>147000000</v>
      </c>
      <c r="C17" s="29"/>
      <c r="D17" s="19"/>
      <c r="E17" s="52"/>
      <c r="F17" s="47">
        <f>+D17+C17+B17</f>
        <v>147000000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>
        <v>39710000000</v>
      </c>
      <c r="C19" s="29"/>
      <c r="D19" s="19"/>
      <c r="E19" s="52"/>
      <c r="F19" s="47">
        <f t="shared" ref="F19:F26" si="0">+D19+C19+B19</f>
        <v>39710000000</v>
      </c>
    </row>
    <row r="20" spans="1:6" x14ac:dyDescent="0.25">
      <c r="A20" s="22" t="s">
        <v>10</v>
      </c>
      <c r="B20" s="49">
        <v>11400000000</v>
      </c>
      <c r="C20" s="29"/>
      <c r="D20" s="19"/>
      <c r="E20" s="52"/>
      <c r="F20" s="47">
        <f t="shared" si="0"/>
        <v>11400000000</v>
      </c>
    </row>
    <row r="21" spans="1:6" x14ac:dyDescent="0.25">
      <c r="A21" s="22" t="s">
        <v>11</v>
      </c>
      <c r="B21" s="49">
        <v>2719000000</v>
      </c>
      <c r="C21" s="29"/>
      <c r="D21" s="19"/>
      <c r="E21" s="52"/>
      <c r="F21" s="47">
        <f t="shared" si="0"/>
        <v>2719000000</v>
      </c>
    </row>
    <row r="22" spans="1:6" x14ac:dyDescent="0.25">
      <c r="A22" s="19" t="s">
        <v>12</v>
      </c>
      <c r="B22" s="49">
        <v>10700000000</v>
      </c>
      <c r="C22" s="29"/>
      <c r="D22" s="19"/>
      <c r="E22" s="52"/>
      <c r="F22" s="47">
        <f t="shared" si="0"/>
        <v>10700000000</v>
      </c>
    </row>
    <row r="23" spans="1:6" x14ac:dyDescent="0.25">
      <c r="A23" s="19" t="s">
        <v>13</v>
      </c>
      <c r="B23" s="49">
        <v>20690000000</v>
      </c>
      <c r="C23" s="29"/>
      <c r="D23" s="19"/>
      <c r="E23" s="52"/>
      <c r="F23" s="47">
        <f t="shared" si="0"/>
        <v>20690000000</v>
      </c>
    </row>
    <row r="24" spans="1:6" x14ac:dyDescent="0.25">
      <c r="A24" s="22" t="s">
        <v>14</v>
      </c>
      <c r="B24" s="49">
        <v>3935818750</v>
      </c>
      <c r="C24" s="44">
        <v>2717138898.6700001</v>
      </c>
      <c r="D24" s="19"/>
      <c r="E24" s="52"/>
      <c r="F24" s="47">
        <f t="shared" si="0"/>
        <v>6652957648.6700001</v>
      </c>
    </row>
    <row r="25" spans="1:6" x14ac:dyDescent="0.25">
      <c r="A25" s="22" t="s">
        <v>15</v>
      </c>
      <c r="B25" s="49">
        <v>500000000</v>
      </c>
      <c r="C25" s="45"/>
      <c r="D25" s="19"/>
      <c r="E25" s="52"/>
      <c r="F25" s="47">
        <f t="shared" si="0"/>
        <v>500000000</v>
      </c>
    </row>
    <row r="26" spans="1:6" x14ac:dyDescent="0.25">
      <c r="A26" s="23" t="s">
        <v>16</v>
      </c>
      <c r="B26" s="49">
        <v>3600000000</v>
      </c>
      <c r="C26" s="44">
        <v>100000000</v>
      </c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5181361917</v>
      </c>
      <c r="C27" s="44">
        <v>1050994777.22</v>
      </c>
      <c r="D27" s="19"/>
      <c r="E27" s="47">
        <v>1023169</v>
      </c>
      <c r="F27" s="47">
        <f>+D27+C27+B27-E27</f>
        <v>6231333525.2200003</v>
      </c>
    </row>
    <row r="28" spans="1:6" x14ac:dyDescent="0.25">
      <c r="A28" s="22" t="s">
        <v>18</v>
      </c>
      <c r="B28" s="49">
        <v>456000000</v>
      </c>
      <c r="C28" s="44">
        <v>40000000</v>
      </c>
      <c r="D28" s="19"/>
      <c r="E28" s="52"/>
      <c r="F28" s="47">
        <f>+D28+C28+B28</f>
        <v>496000000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2657714686</v>
      </c>
      <c r="C30" s="44">
        <v>352959344</v>
      </c>
      <c r="D30" s="19"/>
      <c r="E30" s="52"/>
      <c r="F30" s="47">
        <f t="shared" ref="F30:F35" si="1">+D30+C30+B30</f>
        <v>3010674030</v>
      </c>
    </row>
    <row r="31" spans="1:6" x14ac:dyDescent="0.25">
      <c r="A31" s="22" t="s">
        <v>26</v>
      </c>
      <c r="B31" s="49">
        <v>1503622993</v>
      </c>
      <c r="C31" s="44">
        <v>119990537</v>
      </c>
      <c r="D31" s="19"/>
      <c r="E31" s="52"/>
      <c r="F31" s="47">
        <f t="shared" si="1"/>
        <v>1623613530</v>
      </c>
    </row>
    <row r="32" spans="1:6" x14ac:dyDescent="0.25">
      <c r="A32" s="22" t="s">
        <v>21</v>
      </c>
      <c r="B32" s="49">
        <v>26542456</v>
      </c>
      <c r="C32" s="44">
        <v>3290164</v>
      </c>
      <c r="D32" s="19"/>
      <c r="E32" s="52"/>
      <c r="F32" s="47">
        <f t="shared" si="1"/>
        <v>29832620</v>
      </c>
    </row>
    <row r="33" spans="1:8" x14ac:dyDescent="0.25">
      <c r="A33" s="22" t="s">
        <v>22</v>
      </c>
      <c r="B33" s="49">
        <v>2654245686</v>
      </c>
      <c r="C33" s="44">
        <v>328913344</v>
      </c>
      <c r="D33" s="19"/>
      <c r="E33" s="52"/>
      <c r="F33" s="47">
        <f t="shared" si="1"/>
        <v>2983159030</v>
      </c>
    </row>
    <row r="34" spans="1:8" x14ac:dyDescent="0.25">
      <c r="A34" s="18" t="s">
        <v>23</v>
      </c>
      <c r="B34" s="49">
        <v>2881028598</v>
      </c>
      <c r="C34" s="44">
        <f>2646884958.14</f>
        <v>2646884958.1399999</v>
      </c>
      <c r="D34" s="19"/>
      <c r="E34" s="52"/>
      <c r="F34" s="47">
        <f t="shared" si="1"/>
        <v>5527913556.1399994</v>
      </c>
    </row>
    <row r="35" spans="1:8" ht="15.75" thickBot="1" x14ac:dyDescent="0.3">
      <c r="A35" s="25" t="s">
        <v>24</v>
      </c>
      <c r="B35" s="50">
        <v>878694954</v>
      </c>
      <c r="C35" s="46">
        <f>111344499.22</f>
        <v>111344499.22</v>
      </c>
      <c r="D35" s="36"/>
      <c r="E35" s="36"/>
      <c r="F35" s="48">
        <f t="shared" si="1"/>
        <v>990039453.22000003</v>
      </c>
      <c r="H35" s="33"/>
    </row>
    <row r="36" spans="1:8" ht="15.75" thickTop="1" x14ac:dyDescent="0.25">
      <c r="C36" s="33"/>
      <c r="H36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selection activeCell="A2" sqref="A2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32</v>
      </c>
      <c r="B4" s="11"/>
      <c r="D4" s="56"/>
    </row>
    <row r="5" spans="1:6" ht="18.75" thickBot="1" x14ac:dyDescent="0.3">
      <c r="A5" s="3"/>
      <c r="B5" s="2"/>
    </row>
    <row r="6" spans="1:6" ht="15.75" thickTop="1" x14ac:dyDescent="0.25">
      <c r="A6" s="4"/>
      <c r="B6" s="57" t="s">
        <v>28</v>
      </c>
      <c r="C6" s="59" t="s">
        <v>31</v>
      </c>
      <c r="D6" s="59" t="s">
        <v>29</v>
      </c>
      <c r="E6" s="59" t="s">
        <v>38</v>
      </c>
      <c r="F6" s="59" t="s">
        <v>30</v>
      </c>
    </row>
    <row r="7" spans="1:6" x14ac:dyDescent="0.25">
      <c r="A7" s="5"/>
      <c r="B7" s="58"/>
      <c r="C7" s="60"/>
      <c r="D7" s="60"/>
      <c r="E7" s="60" t="s">
        <v>39</v>
      </c>
      <c r="F7" s="60"/>
    </row>
    <row r="8" spans="1:6" ht="26.25" customHeight="1" x14ac:dyDescent="0.25">
      <c r="A8" s="5"/>
      <c r="B8" s="58"/>
      <c r="C8" s="60"/>
      <c r="D8" s="60"/>
      <c r="E8" s="60"/>
      <c r="F8" s="60"/>
    </row>
    <row r="9" spans="1:6" ht="21" customHeight="1" thickBot="1" x14ac:dyDescent="0.3">
      <c r="A9" s="6"/>
      <c r="B9" s="26" t="s">
        <v>35</v>
      </c>
      <c r="C9" s="38" t="s">
        <v>35</v>
      </c>
      <c r="D9" s="51" t="s">
        <v>35</v>
      </c>
      <c r="E9" s="51" t="s">
        <v>35</v>
      </c>
      <c r="F9" s="38" t="s">
        <v>35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B14+B15</f>
        <v>3062390380</v>
      </c>
      <c r="C11" s="29"/>
      <c r="D11" s="19"/>
      <c r="E11" s="52"/>
      <c r="F11" s="47">
        <f>+B11</f>
        <v>3062390380</v>
      </c>
    </row>
    <row r="12" spans="1:6" x14ac:dyDescent="0.25">
      <c r="A12" s="16" t="s">
        <v>3</v>
      </c>
      <c r="B12" s="44">
        <f>SUM(B19:B28)</f>
        <v>98865570667</v>
      </c>
      <c r="C12" s="44">
        <f>SUM(C24:C28)</f>
        <v>3931931281.8900003</v>
      </c>
      <c r="D12" s="45"/>
      <c r="E12" s="47">
        <f>E27</f>
        <v>1023169</v>
      </c>
      <c r="F12" s="47">
        <f>+D12+C12+B12-E12</f>
        <v>102796478779.89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27</v>
      </c>
      <c r="B14" s="49">
        <v>609349000</v>
      </c>
      <c r="C14" s="29"/>
      <c r="D14" s="19"/>
      <c r="E14" s="52"/>
      <c r="F14" s="47">
        <f>+D14+C14+B14</f>
        <v>609349000</v>
      </c>
    </row>
    <row r="15" spans="1:6" x14ac:dyDescent="0.25">
      <c r="A15" s="20" t="s">
        <v>5</v>
      </c>
      <c r="B15" s="49">
        <f>SUM(B16:B17)</f>
        <v>2453041380</v>
      </c>
      <c r="C15" s="29"/>
      <c r="D15" s="19"/>
      <c r="E15" s="52"/>
      <c r="F15" s="47">
        <f>+D15+C15+B15</f>
        <v>2453041380</v>
      </c>
    </row>
    <row r="16" spans="1:6" x14ac:dyDescent="0.25">
      <c r="A16" s="19" t="s">
        <v>6</v>
      </c>
      <c r="B16" s="49">
        <v>2306041380</v>
      </c>
      <c r="C16" s="29"/>
      <c r="D16" s="19"/>
      <c r="E16" s="52"/>
      <c r="F16" s="47">
        <f>+D16+C16+B16</f>
        <v>2306041380</v>
      </c>
    </row>
    <row r="17" spans="1:6" x14ac:dyDescent="0.25">
      <c r="A17" s="19" t="s">
        <v>7</v>
      </c>
      <c r="B17" s="49">
        <v>147000000</v>
      </c>
      <c r="C17" s="29"/>
      <c r="D17" s="19"/>
      <c r="E17" s="52"/>
      <c r="F17" s="47">
        <f>+D17+C17+B17</f>
        <v>147000000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>
        <v>39710000000</v>
      </c>
      <c r="C19" s="29"/>
      <c r="D19" s="19"/>
      <c r="E19" s="52"/>
      <c r="F19" s="47">
        <f t="shared" ref="F19:F26" si="0">+D19+C19+B19</f>
        <v>39710000000</v>
      </c>
    </row>
    <row r="20" spans="1:6" x14ac:dyDescent="0.25">
      <c r="A20" s="22" t="s">
        <v>10</v>
      </c>
      <c r="B20" s="49">
        <v>11400000000</v>
      </c>
      <c r="C20" s="29"/>
      <c r="D20" s="19"/>
      <c r="E20" s="52"/>
      <c r="F20" s="47">
        <f t="shared" si="0"/>
        <v>11400000000</v>
      </c>
    </row>
    <row r="21" spans="1:6" x14ac:dyDescent="0.25">
      <c r="A21" s="22" t="s">
        <v>11</v>
      </c>
      <c r="B21" s="49">
        <v>2719000000</v>
      </c>
      <c r="C21" s="29"/>
      <c r="D21" s="19"/>
      <c r="E21" s="52"/>
      <c r="F21" s="47">
        <f t="shared" si="0"/>
        <v>2719000000</v>
      </c>
    </row>
    <row r="22" spans="1:6" x14ac:dyDescent="0.25">
      <c r="A22" s="19" t="s">
        <v>12</v>
      </c>
      <c r="B22" s="49">
        <v>10700000000</v>
      </c>
      <c r="C22" s="29"/>
      <c r="D22" s="19"/>
      <c r="E22" s="52"/>
      <c r="F22" s="47">
        <f t="shared" si="0"/>
        <v>10700000000</v>
      </c>
    </row>
    <row r="23" spans="1:6" x14ac:dyDescent="0.25">
      <c r="A23" s="19" t="s">
        <v>13</v>
      </c>
      <c r="B23" s="49">
        <v>20690000000</v>
      </c>
      <c r="C23" s="29"/>
      <c r="D23" s="19"/>
      <c r="E23" s="52"/>
      <c r="F23" s="47">
        <f t="shared" si="0"/>
        <v>20690000000</v>
      </c>
    </row>
    <row r="24" spans="1:6" x14ac:dyDescent="0.25">
      <c r="A24" s="22" t="s">
        <v>14</v>
      </c>
      <c r="B24" s="49">
        <v>3939618750</v>
      </c>
      <c r="C24" s="44">
        <v>2717138898.6700001</v>
      </c>
      <c r="D24" s="19"/>
      <c r="E24" s="52"/>
      <c r="F24" s="47">
        <f t="shared" si="0"/>
        <v>6656757648.6700001</v>
      </c>
    </row>
    <row r="25" spans="1:6" x14ac:dyDescent="0.25">
      <c r="A25" s="22" t="s">
        <v>15</v>
      </c>
      <c r="B25" s="49">
        <v>500000000</v>
      </c>
      <c r="C25" s="45"/>
      <c r="D25" s="19"/>
      <c r="E25" s="52"/>
      <c r="F25" s="47">
        <f t="shared" si="0"/>
        <v>500000000</v>
      </c>
    </row>
    <row r="26" spans="1:6" x14ac:dyDescent="0.25">
      <c r="A26" s="23" t="s">
        <v>16</v>
      </c>
      <c r="B26" s="49">
        <v>3600000000</v>
      </c>
      <c r="C26" s="44">
        <v>100000000</v>
      </c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5150951917</v>
      </c>
      <c r="C27" s="44">
        <v>1074792383.22</v>
      </c>
      <c r="D27" s="19"/>
      <c r="E27" s="47">
        <v>1023169</v>
      </c>
      <c r="F27" s="54">
        <f>+D27+C27+B27-E27</f>
        <v>6224721131.2200003</v>
      </c>
    </row>
    <row r="28" spans="1:6" x14ac:dyDescent="0.25">
      <c r="A28" s="22" t="s">
        <v>18</v>
      </c>
      <c r="B28" s="49">
        <v>456000000</v>
      </c>
      <c r="C28" s="44">
        <v>40000000</v>
      </c>
      <c r="D28" s="19"/>
      <c r="E28" s="52"/>
      <c r="F28" s="47">
        <f>+D28+C28+B28</f>
        <v>496000000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2657714686</v>
      </c>
      <c r="C30" s="44">
        <v>353209344</v>
      </c>
      <c r="D30" s="19"/>
      <c r="E30" s="52"/>
      <c r="F30" s="47">
        <f t="shared" ref="F30:F35" si="1">+D30+C30+B30</f>
        <v>3010924030</v>
      </c>
    </row>
    <row r="31" spans="1:6" x14ac:dyDescent="0.25">
      <c r="A31" s="22" t="s">
        <v>26</v>
      </c>
      <c r="B31" s="49">
        <v>1503622993</v>
      </c>
      <c r="C31" s="44">
        <v>120075537</v>
      </c>
      <c r="D31" s="19"/>
      <c r="E31" s="52"/>
      <c r="F31" s="47">
        <f t="shared" si="1"/>
        <v>1623698530</v>
      </c>
    </row>
    <row r="32" spans="1:6" x14ac:dyDescent="0.25">
      <c r="A32" s="22" t="s">
        <v>21</v>
      </c>
      <c r="B32" s="49">
        <v>26542456</v>
      </c>
      <c r="C32" s="44">
        <v>3290164</v>
      </c>
      <c r="D32" s="19"/>
      <c r="E32" s="52"/>
      <c r="F32" s="47">
        <f t="shared" si="1"/>
        <v>29832620</v>
      </c>
    </row>
    <row r="33" spans="1:8" x14ac:dyDescent="0.25">
      <c r="A33" s="22" t="s">
        <v>22</v>
      </c>
      <c r="B33" s="49">
        <v>2654245686</v>
      </c>
      <c r="C33" s="44">
        <v>327298268</v>
      </c>
      <c r="D33" s="19"/>
      <c r="E33" s="52"/>
      <c r="F33" s="47">
        <f t="shared" si="1"/>
        <v>2981543954</v>
      </c>
    </row>
    <row r="34" spans="1:8" x14ac:dyDescent="0.25">
      <c r="A34" s="18" t="s">
        <v>23</v>
      </c>
      <c r="B34" s="49">
        <v>2854328598</v>
      </c>
      <c r="C34" s="44">
        <v>2663193958.6700001</v>
      </c>
      <c r="D34" s="19"/>
      <c r="E34" s="52"/>
      <c r="F34" s="47">
        <f t="shared" si="1"/>
        <v>5517522556.6700001</v>
      </c>
    </row>
    <row r="35" spans="1:8" ht="15.75" thickBot="1" x14ac:dyDescent="0.3">
      <c r="A35" s="25" t="s">
        <v>24</v>
      </c>
      <c r="B35" s="50">
        <v>848194954</v>
      </c>
      <c r="C35" s="46">
        <v>118498105.22</v>
      </c>
      <c r="D35" s="36"/>
      <c r="E35" s="36"/>
      <c r="F35" s="55">
        <f t="shared" si="1"/>
        <v>966693059.22000003</v>
      </c>
      <c r="H35" s="33"/>
    </row>
    <row r="36" spans="1:8" ht="15.75" thickTop="1" x14ac:dyDescent="0.25">
      <c r="C36" s="33"/>
      <c r="H36" s="33"/>
    </row>
    <row r="41" spans="1:8" x14ac:dyDescent="0.25">
      <c r="D41" s="41"/>
    </row>
    <row r="42" spans="1:8" x14ac:dyDescent="0.25">
      <c r="D42" s="41"/>
    </row>
    <row r="43" spans="1:8" x14ac:dyDescent="0.25">
      <c r="D43" s="41"/>
    </row>
    <row r="44" spans="1:8" x14ac:dyDescent="0.25">
      <c r="D44" s="41"/>
    </row>
    <row r="45" spans="1:8" x14ac:dyDescent="0.25">
      <c r="D45" s="41"/>
      <c r="E45" s="41"/>
    </row>
    <row r="46" spans="1:8" x14ac:dyDescent="0.25">
      <c r="D46" s="41"/>
    </row>
    <row r="47" spans="1:8" x14ac:dyDescent="0.25">
      <c r="D47" s="41"/>
    </row>
    <row r="48" spans="1:8" x14ac:dyDescent="0.25">
      <c r="D48" s="41"/>
    </row>
    <row r="49" spans="4:4" x14ac:dyDescent="0.25">
      <c r="D49" s="41"/>
    </row>
    <row r="50" spans="4:4" x14ac:dyDescent="0.25">
      <c r="D50" s="41"/>
    </row>
    <row r="51" spans="4:4" x14ac:dyDescent="0.25">
      <c r="D51" s="41"/>
    </row>
    <row r="52" spans="4:4" x14ac:dyDescent="0.25">
      <c r="D52" s="41"/>
    </row>
    <row r="53" spans="4:4" x14ac:dyDescent="0.25">
      <c r="D53" s="41"/>
    </row>
    <row r="54" spans="4:4" x14ac:dyDescent="0.25">
      <c r="D54" s="41"/>
    </row>
    <row r="55" spans="4:4" x14ac:dyDescent="0.25">
      <c r="D55" s="41"/>
    </row>
    <row r="56" spans="4:4" x14ac:dyDescent="0.25">
      <c r="D56" s="41"/>
    </row>
    <row r="57" spans="4:4" x14ac:dyDescent="0.25">
      <c r="D57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C24" sqref="C24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7.28515625" customWidth="1"/>
    <col min="5" max="5" width="15.7109375" customWidth="1"/>
    <col min="7" max="7" width="10.85546875" bestFit="1" customWidth="1"/>
    <col min="8" max="8" width="12.28515625" bestFit="1" customWidth="1"/>
  </cols>
  <sheetData>
    <row r="1" spans="1:5" x14ac:dyDescent="0.25">
      <c r="A1" s="1"/>
      <c r="B1" s="2"/>
    </row>
    <row r="2" spans="1:5" ht="19.5" x14ac:dyDescent="0.3">
      <c r="A2" s="13" t="s">
        <v>0</v>
      </c>
      <c r="B2" s="12"/>
    </row>
    <row r="3" spans="1:5" x14ac:dyDescent="0.25">
      <c r="B3" s="2"/>
    </row>
    <row r="4" spans="1:5" ht="18" x14ac:dyDescent="0.25">
      <c r="A4" s="11" t="s">
        <v>32</v>
      </c>
      <c r="B4" s="11"/>
    </row>
    <row r="5" spans="1:5" ht="18.75" thickBot="1" x14ac:dyDescent="0.3">
      <c r="A5" s="3"/>
      <c r="B5" s="2"/>
    </row>
    <row r="6" spans="1:5" ht="15.75" thickTop="1" x14ac:dyDescent="0.25">
      <c r="A6" s="4"/>
      <c r="B6" s="57" t="s">
        <v>28</v>
      </c>
      <c r="C6" s="59" t="s">
        <v>31</v>
      </c>
      <c r="D6" s="59" t="s">
        <v>29</v>
      </c>
      <c r="E6" s="59" t="s">
        <v>30</v>
      </c>
    </row>
    <row r="7" spans="1:5" x14ac:dyDescent="0.25">
      <c r="A7" s="5"/>
      <c r="B7" s="58"/>
      <c r="C7" s="60"/>
      <c r="D7" s="60"/>
      <c r="E7" s="60"/>
    </row>
    <row r="8" spans="1:5" ht="36" customHeight="1" x14ac:dyDescent="0.25">
      <c r="A8" s="5"/>
      <c r="B8" s="58"/>
      <c r="C8" s="60"/>
      <c r="D8" s="60"/>
      <c r="E8" s="60"/>
    </row>
    <row r="9" spans="1:5" ht="19.5" customHeight="1" thickBot="1" x14ac:dyDescent="0.3">
      <c r="A9" s="6"/>
      <c r="B9" s="26" t="s">
        <v>36</v>
      </c>
      <c r="C9" s="38" t="s">
        <v>36</v>
      </c>
      <c r="D9" s="39" t="s">
        <v>36</v>
      </c>
      <c r="E9" s="38" t="s">
        <v>36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9"/>
      <c r="C11" s="29"/>
      <c r="D11" s="19"/>
      <c r="E11" s="34"/>
    </row>
    <row r="12" spans="1:5" x14ac:dyDescent="0.25">
      <c r="A12" s="16" t="s">
        <v>3</v>
      </c>
      <c r="B12" s="9"/>
      <c r="C12" s="31"/>
      <c r="D12" s="40"/>
      <c r="E12" s="34"/>
    </row>
    <row r="13" spans="1:5" ht="15.75" x14ac:dyDescent="0.25">
      <c r="A13" s="17" t="s">
        <v>4</v>
      </c>
      <c r="B13" s="9"/>
      <c r="C13" s="30"/>
      <c r="D13" s="35"/>
      <c r="E13" s="34"/>
    </row>
    <row r="14" spans="1:5" x14ac:dyDescent="0.25">
      <c r="A14" s="18" t="s">
        <v>27</v>
      </c>
      <c r="B14" s="9"/>
      <c r="C14" s="29"/>
      <c r="D14" s="19"/>
      <c r="E14" s="34"/>
    </row>
    <row r="15" spans="1:5" x14ac:dyDescent="0.25">
      <c r="A15" s="20" t="s">
        <v>5</v>
      </c>
      <c r="B15" s="9"/>
      <c r="C15" s="31"/>
      <c r="D15" s="19"/>
      <c r="E15" s="34"/>
    </row>
    <row r="16" spans="1:5" x14ac:dyDescent="0.25">
      <c r="A16" s="19" t="s">
        <v>6</v>
      </c>
      <c r="B16" s="9"/>
      <c r="C16" s="31"/>
      <c r="D16" s="19"/>
      <c r="E16" s="34"/>
    </row>
    <row r="17" spans="1:8" x14ac:dyDescent="0.25">
      <c r="A17" s="19" t="s">
        <v>7</v>
      </c>
      <c r="B17" s="9"/>
      <c r="C17" s="31"/>
      <c r="D17" s="19"/>
      <c r="E17" s="34"/>
    </row>
    <row r="18" spans="1:8" ht="15.75" x14ac:dyDescent="0.25">
      <c r="A18" s="21" t="s">
        <v>8</v>
      </c>
      <c r="B18" s="9"/>
      <c r="C18" s="31"/>
      <c r="D18" s="19"/>
      <c r="E18" s="34"/>
    </row>
    <row r="19" spans="1:8" x14ac:dyDescent="0.25">
      <c r="A19" s="22" t="s">
        <v>9</v>
      </c>
      <c r="B19" s="9"/>
      <c r="C19" s="31"/>
      <c r="D19" s="19"/>
      <c r="E19" s="34"/>
    </row>
    <row r="20" spans="1:8" x14ac:dyDescent="0.25">
      <c r="A20" s="22" t="s">
        <v>10</v>
      </c>
      <c r="B20" s="9"/>
      <c r="C20" s="31"/>
      <c r="D20" s="19"/>
      <c r="E20" s="34"/>
      <c r="H20" s="33"/>
    </row>
    <row r="21" spans="1:8" x14ac:dyDescent="0.25">
      <c r="A21" s="22" t="s">
        <v>11</v>
      </c>
      <c r="B21" s="9"/>
      <c r="C21" s="31"/>
      <c r="D21" s="19"/>
      <c r="E21" s="34"/>
    </row>
    <row r="22" spans="1:8" x14ac:dyDescent="0.25">
      <c r="A22" s="19" t="s">
        <v>12</v>
      </c>
      <c r="B22" s="9"/>
      <c r="C22" s="31"/>
      <c r="D22" s="19"/>
      <c r="E22" s="34"/>
    </row>
    <row r="23" spans="1:8" x14ac:dyDescent="0.25">
      <c r="A23" s="19" t="s">
        <v>13</v>
      </c>
      <c r="B23" s="9"/>
      <c r="C23" s="31"/>
      <c r="D23" s="19"/>
      <c r="E23" s="34"/>
    </row>
    <row r="24" spans="1:8" x14ac:dyDescent="0.25">
      <c r="A24" s="22" t="s">
        <v>14</v>
      </c>
      <c r="B24" s="9"/>
      <c r="C24" s="31"/>
      <c r="D24" s="19"/>
      <c r="E24" s="34"/>
    </row>
    <row r="25" spans="1:8" x14ac:dyDescent="0.25">
      <c r="A25" s="22" t="s">
        <v>15</v>
      </c>
      <c r="B25" s="9"/>
      <c r="C25" s="40"/>
      <c r="D25" s="19"/>
      <c r="E25" s="34"/>
    </row>
    <row r="26" spans="1:8" x14ac:dyDescent="0.25">
      <c r="A26" s="23" t="s">
        <v>16</v>
      </c>
      <c r="B26" s="9"/>
      <c r="C26" s="31"/>
      <c r="D26" s="19"/>
      <c r="E26" s="34"/>
    </row>
    <row r="27" spans="1:8" x14ac:dyDescent="0.25">
      <c r="A27" s="22" t="s">
        <v>17</v>
      </c>
      <c r="B27" s="9"/>
      <c r="C27" s="31"/>
      <c r="D27" s="40"/>
      <c r="E27" s="34"/>
    </row>
    <row r="28" spans="1:8" x14ac:dyDescent="0.25">
      <c r="A28" s="22" t="s">
        <v>18</v>
      </c>
      <c r="B28" s="9"/>
      <c r="C28" s="31"/>
      <c r="D28" s="19"/>
      <c r="E28" s="34"/>
    </row>
    <row r="29" spans="1:8" ht="15.75" x14ac:dyDescent="0.25">
      <c r="A29" s="24" t="s">
        <v>19</v>
      </c>
      <c r="B29" s="9"/>
      <c r="C29" s="31"/>
      <c r="D29" s="19"/>
      <c r="E29" s="34"/>
    </row>
    <row r="30" spans="1:8" x14ac:dyDescent="0.25">
      <c r="A30" s="22" t="s">
        <v>20</v>
      </c>
      <c r="B30" s="9"/>
      <c r="C30" s="31"/>
      <c r="D30" s="19"/>
      <c r="E30" s="34"/>
    </row>
    <row r="31" spans="1:8" x14ac:dyDescent="0.25">
      <c r="A31" s="22" t="s">
        <v>26</v>
      </c>
      <c r="B31" s="9"/>
      <c r="C31" s="31"/>
      <c r="D31" s="19"/>
      <c r="E31" s="34"/>
    </row>
    <row r="32" spans="1:8" x14ac:dyDescent="0.25">
      <c r="A32" s="22" t="s">
        <v>21</v>
      </c>
      <c r="B32" s="9"/>
      <c r="C32" s="31"/>
      <c r="D32" s="19"/>
      <c r="E32" s="34"/>
    </row>
    <row r="33" spans="1:7" x14ac:dyDescent="0.25">
      <c r="A33" s="22" t="s">
        <v>22</v>
      </c>
      <c r="B33" s="9"/>
      <c r="C33" s="31"/>
      <c r="D33" s="19"/>
      <c r="E33" s="34"/>
    </row>
    <row r="34" spans="1:7" x14ac:dyDescent="0.25">
      <c r="A34" s="18" t="s">
        <v>23</v>
      </c>
      <c r="B34" s="9"/>
      <c r="C34" s="31"/>
      <c r="D34" s="19"/>
      <c r="E34" s="34"/>
    </row>
    <row r="35" spans="1:7" ht="15.75" thickBot="1" x14ac:dyDescent="0.3">
      <c r="A35" s="25" t="s">
        <v>24</v>
      </c>
      <c r="B35" s="10"/>
      <c r="C35" s="32"/>
      <c r="D35" s="36"/>
      <c r="E35" s="37"/>
      <c r="G35" s="33"/>
    </row>
    <row r="36" spans="1:7" ht="15.75" thickTop="1" x14ac:dyDescent="0.25">
      <c r="C36" s="33"/>
      <c r="G36" s="33"/>
    </row>
    <row r="37" spans="1:7" x14ac:dyDescent="0.25">
      <c r="C37" s="33"/>
    </row>
    <row r="38" spans="1:7" x14ac:dyDescent="0.25">
      <c r="C38" s="33"/>
    </row>
    <row r="40" spans="1:7" x14ac:dyDescent="0.25">
      <c r="B40" s="41"/>
    </row>
  </sheetData>
  <mergeCells count="4">
    <mergeCell ref="B6:B8"/>
    <mergeCell ref="C6:C8"/>
    <mergeCell ref="D6:D8"/>
    <mergeCell ref="E6:E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SR 2014</vt:lpstr>
      <vt:lpstr>KR k 31.3.2014</vt:lpstr>
      <vt:lpstr>KR k 30.6.2014</vt:lpstr>
      <vt:lpstr>KR k 30.9.2014 </vt:lpstr>
      <vt:lpstr>KR k 31.12.2014 </vt:lpstr>
      <vt:lpstr>'KR k 30.6.2014'!Oblast_tisku</vt:lpstr>
      <vt:lpstr>'KR k 30.9.2014 '!Oblast_tisku</vt:lpstr>
      <vt:lpstr>'KR k 31.3.2014'!Oblast_tisku</vt:lpstr>
      <vt:lpstr>'SR 2014'!Oblast_tisku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2014-10-23T07:43:21Z</cp:lastPrinted>
  <dcterms:created xsi:type="dcterms:W3CDTF">2013-03-11T12:08:20Z</dcterms:created>
  <dcterms:modified xsi:type="dcterms:W3CDTF">2014-10-23T08:08:52Z</dcterms:modified>
</cp:coreProperties>
</file>