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11304" windowHeight="7656" tabRatio="834" firstSheet="1" activeTab="7"/>
  </bookViews>
  <sheets>
    <sheet name="cis" sheetId="14" state="hidden" r:id="rId1"/>
    <sheet name="Příloha 1 k dohodě" sheetId="1" r:id="rId2"/>
    <sheet name="Příloha 2  k dohodě" sheetId="15" r:id="rId3"/>
    <sheet name="Příloha 3 k dohodě" sheetId="4" r:id="rId4"/>
    <sheet name="Příloha 4 k dohodě" sheetId="5" r:id="rId5"/>
    <sheet name="Příloha 5  k dohodě" sheetId="7" r:id="rId6"/>
    <sheet name="Evidence docházky" sheetId="10" r:id="rId7"/>
    <sheet name="Závěrečný protokol" sheetId="11" r:id="rId8"/>
    <sheet name="Označení učebny" sheetId="12" r:id="rId9"/>
    <sheet name="Oznámení o změně" sheetId="13" state="hidden" r:id="rId10"/>
  </sheets>
  <externalReferences>
    <externalReference r:id="rId11"/>
  </externalReferences>
  <definedNames>
    <definedName name="_xlnm.Print_Titles" localSheetId="6">'Evidence docházky'!$13:$13</definedName>
    <definedName name="_xlnm.Print_Titles" localSheetId="1">'Příloha 1 k dohodě'!$9:$10</definedName>
    <definedName name="_xlnm.Print_Titles" localSheetId="2">'Příloha 2  k dohodě'!$9:$9</definedName>
    <definedName name="_xlnm.Print_Titles" localSheetId="3">'Příloha 3 k dohodě'!$8:$14</definedName>
    <definedName name="_xlnm.Print_Titles" localSheetId="5">'Příloha 5  k dohodě'!$9:$9</definedName>
    <definedName name="_xlnm.Print_Titles" localSheetId="7">'Závěrečný protokol'!$8:$8</definedName>
    <definedName name="_xlnm.Print_Area" localSheetId="9">'Oznámení o změně'!$A$1:$F$13</definedName>
    <definedName name="_xlnm.Print_Area" localSheetId="3">'Příloha 3 k dohodě'!$A$1:$T$51</definedName>
    <definedName name="_xlnm.Print_Area" localSheetId="4">'Příloha 4 k dohodě'!$A$1:$I$20</definedName>
  </definedNames>
  <calcPr calcId="162913"/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11" i="1"/>
  <c r="T7" i="4"/>
  <c r="I6" i="11"/>
  <c r="T4" i="10"/>
  <c r="C44" i="7"/>
  <c r="C45" i="7"/>
  <c r="C46" i="7"/>
  <c r="C43" i="7"/>
  <c r="K8" i="7"/>
  <c r="L8" i="15"/>
  <c r="C8" i="15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1" i="1"/>
  <c r="J31" i="4"/>
  <c r="K31" i="4"/>
  <c r="M31" i="4" s="1"/>
  <c r="N31" i="4" s="1"/>
  <c r="O31" i="4" s="1"/>
  <c r="Q31" i="4" s="1"/>
  <c r="I16" i="4"/>
  <c r="J16" i="4" s="1"/>
  <c r="I17" i="4"/>
  <c r="J17" i="4"/>
  <c r="K17" i="4"/>
  <c r="M17" i="4"/>
  <c r="N17" i="4" s="1"/>
  <c r="O17" i="4" s="1"/>
  <c r="I18" i="4"/>
  <c r="J18" i="4" s="1"/>
  <c r="I19" i="4"/>
  <c r="I20" i="4"/>
  <c r="J20" i="4"/>
  <c r="K20" i="4"/>
  <c r="M20" i="4"/>
  <c r="N20" i="4" s="1"/>
  <c r="O20" i="4" s="1"/>
  <c r="I21" i="4"/>
  <c r="J21" i="4" s="1"/>
  <c r="I22" i="4"/>
  <c r="I23" i="4"/>
  <c r="K23" i="4" s="1"/>
  <c r="M23" i="4" s="1"/>
  <c r="N23" i="4" s="1"/>
  <c r="O23" i="4" s="1"/>
  <c r="I24" i="4"/>
  <c r="K24" i="4" s="1"/>
  <c r="M24" i="4" s="1"/>
  <c r="J24" i="4"/>
  <c r="I25" i="4"/>
  <c r="J25" i="4"/>
  <c r="K25" i="4"/>
  <c r="M25" i="4"/>
  <c r="N25" i="4" s="1"/>
  <c r="O25" i="4" s="1"/>
  <c r="I26" i="4"/>
  <c r="I27" i="4"/>
  <c r="J27" i="4" s="1"/>
  <c r="I28" i="4"/>
  <c r="I29" i="4"/>
  <c r="J29" i="4"/>
  <c r="K29" i="4"/>
  <c r="M29" i="4" s="1"/>
  <c r="N29" i="4" s="1"/>
  <c r="O29" i="4" s="1"/>
  <c r="I30" i="4"/>
  <c r="I31" i="4"/>
  <c r="I32" i="4"/>
  <c r="J32" i="4"/>
  <c r="K32" i="4"/>
  <c r="M32" i="4" s="1"/>
  <c r="N32" i="4" s="1"/>
  <c r="O32" i="4" s="1"/>
  <c r="Q32" i="4" s="1"/>
  <c r="I33" i="4"/>
  <c r="I34" i="4"/>
  <c r="J34" i="4"/>
  <c r="K34" i="4"/>
  <c r="M34" i="4"/>
  <c r="N34" i="4" s="1"/>
  <c r="O34" i="4" s="1"/>
  <c r="I15" i="4"/>
  <c r="J15" i="4" s="1"/>
  <c r="K15" i="4" s="1"/>
  <c r="A3" i="12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9" i="11"/>
  <c r="F49" i="4"/>
  <c r="C49" i="4"/>
  <c r="C50" i="4"/>
  <c r="C51" i="4"/>
  <c r="C36" i="15"/>
  <c r="C37" i="15"/>
  <c r="C34" i="15"/>
  <c r="C35" i="15"/>
  <c r="O8" i="7"/>
  <c r="O6" i="7"/>
  <c r="E7" i="10" s="1"/>
  <c r="O5" i="7"/>
  <c r="E6" i="10" s="1"/>
  <c r="E29" i="15"/>
  <c r="D29" i="15"/>
  <c r="C29" i="15"/>
  <c r="B29" i="15"/>
  <c r="B11" i="15"/>
  <c r="C11" i="15"/>
  <c r="D11" i="15"/>
  <c r="E11" i="15"/>
  <c r="B12" i="15"/>
  <c r="C12" i="15"/>
  <c r="D12" i="15"/>
  <c r="E12" i="15"/>
  <c r="B13" i="15"/>
  <c r="C13" i="15"/>
  <c r="D13" i="15"/>
  <c r="E13" i="15"/>
  <c r="B14" i="15"/>
  <c r="C14" i="15"/>
  <c r="D14" i="15"/>
  <c r="E14" i="15"/>
  <c r="B15" i="15"/>
  <c r="C15" i="15"/>
  <c r="D15" i="15"/>
  <c r="E15" i="15"/>
  <c r="B16" i="15"/>
  <c r="C16" i="15"/>
  <c r="D16" i="15"/>
  <c r="E16" i="15"/>
  <c r="B17" i="15"/>
  <c r="C17" i="15"/>
  <c r="D17" i="15"/>
  <c r="E17" i="15"/>
  <c r="B18" i="15"/>
  <c r="C18" i="15"/>
  <c r="D18" i="15"/>
  <c r="E18" i="15"/>
  <c r="B19" i="15"/>
  <c r="C19" i="15"/>
  <c r="D19" i="15"/>
  <c r="E19" i="15"/>
  <c r="B20" i="15"/>
  <c r="C20" i="15"/>
  <c r="D20" i="15"/>
  <c r="E20" i="15"/>
  <c r="B21" i="15"/>
  <c r="C21" i="15"/>
  <c r="D21" i="15"/>
  <c r="E21" i="15"/>
  <c r="B22" i="15"/>
  <c r="C22" i="15"/>
  <c r="D22" i="15"/>
  <c r="E22" i="15"/>
  <c r="B23" i="15"/>
  <c r="C23" i="15"/>
  <c r="D23" i="15"/>
  <c r="E23" i="15"/>
  <c r="B24" i="15"/>
  <c r="C24" i="15"/>
  <c r="D24" i="15"/>
  <c r="E24" i="15"/>
  <c r="B25" i="15"/>
  <c r="C25" i="15"/>
  <c r="D25" i="15"/>
  <c r="E25" i="15"/>
  <c r="B26" i="15"/>
  <c r="C26" i="15"/>
  <c r="D26" i="15"/>
  <c r="E26" i="15"/>
  <c r="B27" i="15"/>
  <c r="C27" i="15"/>
  <c r="D27" i="15"/>
  <c r="E27" i="15"/>
  <c r="B28" i="15"/>
  <c r="C28" i="15"/>
  <c r="D28" i="15"/>
  <c r="E28" i="15"/>
  <c r="C10" i="15"/>
  <c r="D10" i="15"/>
  <c r="E10" i="15"/>
  <c r="B10" i="15"/>
  <c r="J35" i="15"/>
  <c r="F35" i="15"/>
  <c r="L7" i="15"/>
  <c r="C7" i="15"/>
  <c r="C5" i="15"/>
  <c r="E3" i="10"/>
  <c r="E18" i="5"/>
  <c r="D18" i="5"/>
  <c r="C18" i="5"/>
  <c r="C19" i="5"/>
  <c r="C20" i="5"/>
  <c r="J49" i="4"/>
  <c r="J44" i="7"/>
  <c r="E44" i="7"/>
  <c r="P16" i="4"/>
  <c r="L16" i="4"/>
  <c r="P17" i="4"/>
  <c r="P18" i="4"/>
  <c r="L18" i="4"/>
  <c r="P19" i="4"/>
  <c r="P20" i="4"/>
  <c r="P21" i="4"/>
  <c r="P22" i="4"/>
  <c r="L22" i="4"/>
  <c r="P23" i="4"/>
  <c r="P24" i="4"/>
  <c r="L24" i="4"/>
  <c r="P25" i="4"/>
  <c r="P26" i="4"/>
  <c r="L26" i="4"/>
  <c r="P27" i="4"/>
  <c r="P28" i="4"/>
  <c r="L28" i="4" s="1"/>
  <c r="P29" i="4"/>
  <c r="R29" i="4" s="1"/>
  <c r="P30" i="4"/>
  <c r="P31" i="4"/>
  <c r="L31" i="4" s="1"/>
  <c r="P32" i="4"/>
  <c r="P33" i="4"/>
  <c r="P34" i="4"/>
  <c r="P15" i="4"/>
  <c r="L15" i="4" s="1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E15" i="4"/>
  <c r="C15" i="4"/>
  <c r="D15" i="4"/>
  <c r="B15" i="4"/>
  <c r="E4" i="4"/>
  <c r="D6" i="5" s="1"/>
  <c r="D5" i="7"/>
  <c r="E6" i="4"/>
  <c r="C13" i="12"/>
  <c r="A13" i="12"/>
  <c r="A10" i="12"/>
  <c r="I5" i="11"/>
  <c r="F5" i="11"/>
  <c r="E4" i="11"/>
  <c r="E3" i="11"/>
  <c r="E5" i="10"/>
  <c r="E2" i="10"/>
  <c r="A16" i="12" s="1"/>
  <c r="D8" i="7"/>
  <c r="K7" i="7"/>
  <c r="D7" i="7"/>
  <c r="I8" i="5"/>
  <c r="D9" i="5"/>
  <c r="D8" i="5"/>
  <c r="E7" i="4"/>
  <c r="T6" i="4"/>
  <c r="L33" i="4"/>
  <c r="L30" i="4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C14" i="10"/>
  <c r="D14" i="10"/>
  <c r="B14" i="10"/>
  <c r="C5" i="13"/>
  <c r="C4" i="13"/>
  <c r="C3" i="13"/>
  <c r="A9" i="12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J28" i="4"/>
  <c r="K28" i="4"/>
  <c r="M28" i="4"/>
  <c r="N28" i="4" s="1"/>
  <c r="O28" i="4" s="1"/>
  <c r="K16" i="4"/>
  <c r="M16" i="4" s="1"/>
  <c r="N16" i="4" s="1"/>
  <c r="O16" i="4" s="1"/>
  <c r="Q16" i="4" s="1"/>
  <c r="K21" i="4"/>
  <c r="M21" i="4" s="1"/>
  <c r="N21" i="4" s="1"/>
  <c r="O21" i="4" s="1"/>
  <c r="J23" i="4"/>
  <c r="K27" i="4"/>
  <c r="M27" i="4" s="1"/>
  <c r="N27" i="4" s="1"/>
  <c r="O27" i="4" s="1"/>
  <c r="J26" i="4"/>
  <c r="L32" i="4"/>
  <c r="L29" i="4"/>
  <c r="L27" i="4"/>
  <c r="L23" i="4"/>
  <c r="L21" i="4"/>
  <c r="L19" i="4"/>
  <c r="N24" i="4"/>
  <c r="O24" i="4" s="1"/>
  <c r="R28" i="4"/>
  <c r="Q29" i="4"/>
  <c r="M15" i="4" l="1"/>
  <c r="N15" i="4" s="1"/>
  <c r="O15" i="4" s="1"/>
  <c r="Q24" i="4"/>
  <c r="R24" i="4"/>
  <c r="Q23" i="4"/>
  <c r="R23" i="4"/>
  <c r="L20" i="4"/>
  <c r="Q20" i="4" s="1"/>
  <c r="R20" i="4"/>
  <c r="J19" i="4"/>
  <c r="K19" i="4"/>
  <c r="M19" i="4" s="1"/>
  <c r="N19" i="4" s="1"/>
  <c r="O19" i="4" s="1"/>
  <c r="R31" i="4"/>
  <c r="R32" i="4"/>
  <c r="L25" i="4"/>
  <c r="R25" i="4" s="1"/>
  <c r="Q25" i="4"/>
  <c r="K26" i="4"/>
  <c r="M26" i="4" s="1"/>
  <c r="N26" i="4" s="1"/>
  <c r="O26" i="4" s="1"/>
  <c r="Q28" i="4"/>
  <c r="Q27" i="4"/>
  <c r="R16" i="4"/>
  <c r="J33" i="4"/>
  <c r="K33" i="4"/>
  <c r="M33" i="4" s="1"/>
  <c r="N33" i="4" s="1"/>
  <c r="O33" i="4" s="1"/>
  <c r="J22" i="4"/>
  <c r="K22" i="4"/>
  <c r="M22" i="4" s="1"/>
  <c r="N22" i="4" s="1"/>
  <c r="O22" i="4" s="1"/>
  <c r="L17" i="4"/>
  <c r="R17" i="4" s="1"/>
  <c r="Q17" i="4"/>
  <c r="Q21" i="4"/>
  <c r="L34" i="4"/>
  <c r="R34" i="4" s="1"/>
  <c r="Q34" i="4"/>
  <c r="R21" i="4"/>
  <c r="J30" i="4"/>
  <c r="K30" i="4" s="1"/>
  <c r="M30" i="4" s="1"/>
  <c r="N30" i="4" s="1"/>
  <c r="O30" i="4" s="1"/>
  <c r="R27" i="4"/>
  <c r="K18" i="4"/>
  <c r="M18" i="4" s="1"/>
  <c r="N18" i="4" s="1"/>
  <c r="O18" i="4" s="1"/>
  <c r="R30" i="4" l="1"/>
  <c r="Q30" i="4"/>
  <c r="Q33" i="4"/>
  <c r="R33" i="4"/>
  <c r="Q15" i="4"/>
  <c r="R15" i="4"/>
  <c r="Q18" i="4"/>
  <c r="R18" i="4"/>
  <c r="R26" i="4"/>
  <c r="Q26" i="4"/>
  <c r="Q22" i="4"/>
  <c r="R22" i="4"/>
  <c r="Q19" i="4"/>
  <c r="R19" i="4"/>
  <c r="K36" i="4"/>
  <c r="R36" i="4" l="1"/>
</calcChain>
</file>

<file path=xl/comments1.xml><?xml version="1.0" encoding="utf-8"?>
<comments xmlns="http://schemas.openxmlformats.org/spreadsheetml/2006/main">
  <authors>
    <author>Uživatel systému Windows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NEVYPLŇOVAT - doplní ÚPČR
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L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IV.1.1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comments4.xml><?xml version="1.0" encoding="utf-8"?>
<comments xmlns="http://schemas.openxmlformats.org/spreadsheetml/2006/main">
  <authors>
    <author>Kopská Jaroslava Ing. (UPS-KHA)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5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<sst xmlns="http://schemas.openxmlformats.org/spreadsheetml/2006/main" count="262" uniqueCount="174">
  <si>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</si>
  <si>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</si>
  <si>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</si>
  <si>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</si>
  <si>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</si>
  <si>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</si>
  <si>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</si>
  <si>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</si>
  <si>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</si>
  <si>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</si>
  <si>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</si>
  <si>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</si>
  <si>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</si>
  <si>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</si>
  <si>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</si>
  <si>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</si>
  <si>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</si>
  <si>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</si>
  <si>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</si>
  <si>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</si>
  <si>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</si>
  <si>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</si>
  <si>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>Zaměstnavatel/OSVČ:</t>
  </si>
  <si>
    <t xml:space="preserve">příloha č. 2 dohody č.: </t>
  </si>
  <si>
    <t>Zaměstnavatel:</t>
  </si>
  <si>
    <t xml:space="preserve">Datum narození </t>
  </si>
  <si>
    <t xml:space="preserve">příloha č. 3 dohody č.: </t>
  </si>
  <si>
    <t>Plánovaný harmonogram vzdělávací aktivity</t>
  </si>
  <si>
    <t>Místo výuky:</t>
  </si>
  <si>
    <t>Název vzdělávací aktivity:</t>
  </si>
  <si>
    <t>Číslo telefonu:</t>
  </si>
  <si>
    <t>Vyúčtování mzdových nákladů za dobu účasti zaměstnanců na vzdělávací aktivitě</t>
  </si>
  <si>
    <t>Zaměstnavatel :</t>
  </si>
  <si>
    <t>Počet proplacených hodin ve výuce dle docházky                 á 60 min.</t>
  </si>
  <si>
    <t>náklady</t>
  </si>
  <si>
    <t>č. dohody</t>
  </si>
  <si>
    <t>celkem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</si>
  <si>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</si>
  <si>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</si>
  <si>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</si>
  <si>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</si>
  <si>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</si>
  <si>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</si>
  <si>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Pracovní pozice</t>
  </si>
  <si>
    <t>Místo výkonu práce</t>
  </si>
  <si>
    <t>Datum</t>
  </si>
  <si>
    <t>Počet vyučovacích hodin</t>
  </si>
  <si>
    <t>max. dle dohody</t>
  </si>
  <si>
    <t>za měsíc</t>
  </si>
  <si>
    <t>Vzdělávací zařízení:</t>
  </si>
  <si>
    <t xml:space="preserve">Příspěvek na hodinu celkem </t>
  </si>
  <si>
    <t>Intenzita podpory</t>
  </si>
  <si>
    <t>max k úvazku</t>
  </si>
  <si>
    <t xml:space="preserve">Vypočítaný příspěvek za měsíc celkem </t>
  </si>
  <si>
    <t>Tyto sloupce jsou skryté</t>
  </si>
  <si>
    <t>SZ, ZP</t>
  </si>
  <si>
    <t>za hodinu, tj. max</t>
  </si>
  <si>
    <t>3) Uveďte částku příplatku, kterou nárokujete za měsíc. Výpočet příplatku přiložte na zvláštní příloze vyúčtování.</t>
  </si>
  <si>
    <t>náklady za hodinu celkem</t>
  </si>
  <si>
    <t>Evidence docházky a výuky</t>
  </si>
  <si>
    <t>Dohoda s ÚP ČR č.</t>
  </si>
  <si>
    <t>Název vzdělávací aktivity</t>
  </si>
  <si>
    <t>Termín konání</t>
  </si>
  <si>
    <t>od</t>
  </si>
  <si>
    <t>do</t>
  </si>
  <si>
    <t>Zaměstnavatel / OSVČ:</t>
  </si>
  <si>
    <t>Jména lektorů:</t>
  </si>
  <si>
    <t>počet vyučovacích hodin strávených  na výuce</t>
  </si>
  <si>
    <t>-</t>
  </si>
  <si>
    <t>Téma</t>
  </si>
  <si>
    <t>Podpis lektora</t>
  </si>
  <si>
    <t>P.č.</t>
  </si>
  <si>
    <t>podpis</t>
  </si>
  <si>
    <t>Záznam o mimořádném odchodu/příchodu z/do výuky:</t>
  </si>
  <si>
    <t>Jméno zaměstnance</t>
  </si>
  <si>
    <t>Čas odchodu</t>
  </si>
  <si>
    <t>Čas příchodu</t>
  </si>
  <si>
    <t>podpis zaměstnavatele / OSVČ</t>
  </si>
  <si>
    <t>Závěrečný protokol</t>
  </si>
  <si>
    <t>Plánovaný rozsah vzdělávací aktivity dle dohody</t>
  </si>
  <si>
    <t>Stručné zhodnocení vzdělávací aktivity:</t>
  </si>
  <si>
    <t>Splnění docházky (%)</t>
  </si>
  <si>
    <t>úspěšnost 
ANO / NE</t>
  </si>
  <si>
    <t>Číslo osvědčení / Důvod neúspěchu</t>
  </si>
  <si>
    <t>podpis odpovědného pracovníka vzdělávacího zařízení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</si>
  <si>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</si>
  <si>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</si>
  <si>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</si>
  <si>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</si>
  <si>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</si>
  <si>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</si>
  <si>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Počet absolvovaných hodin účasti</t>
  </si>
  <si>
    <t>ANO</t>
  </si>
  <si>
    <t>NE</t>
  </si>
  <si>
    <t>Oznámení o změně</t>
  </si>
  <si>
    <t>harmonogramu vzdělávací aktivity</t>
  </si>
  <si>
    <t>Zaměstnavatel</t>
  </si>
  <si>
    <t>IČ:</t>
  </si>
  <si>
    <t>změna</t>
  </si>
  <si>
    <t>1.</t>
  </si>
  <si>
    <t>změna lektora vzdělávací aktivity</t>
  </si>
  <si>
    <t>původní údaj</t>
  </si>
  <si>
    <t>nový údaj</t>
  </si>
  <si>
    <t>2.</t>
  </si>
  <si>
    <t>3.</t>
  </si>
  <si>
    <t>4.</t>
  </si>
  <si>
    <t>5.</t>
  </si>
  <si>
    <t>datum a podpis odpovědného pracovníka vzdělávacího zařízení</t>
  </si>
  <si>
    <t>ostatní změny</t>
  </si>
  <si>
    <t>V případě potencionálních zaměstnanců vyplňte plánované datum nástupu do pracovního poměru.</t>
  </si>
  <si>
    <t>1)</t>
  </si>
  <si>
    <t>2)</t>
  </si>
  <si>
    <t>3)</t>
  </si>
  <si>
    <t>probíraná témata</t>
  </si>
  <si>
    <t>účastník vzdělávací aktivity</t>
  </si>
  <si>
    <t>trvalé bydliště účastníka</t>
  </si>
  <si>
    <t>4)</t>
  </si>
  <si>
    <t>věk1</t>
  </si>
  <si>
    <t>ostatní údaje</t>
  </si>
  <si>
    <t>Novák, Horák</t>
  </si>
  <si>
    <t>Novák, Horák, Málková</t>
  </si>
  <si>
    <t>15.6.2019, 15:00 - 16:45</t>
  </si>
  <si>
    <t>1.6.2019, 15:00 - 16:45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</si>
  <si>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</si>
  <si>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</si>
  <si>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6) Součet sloupců "Hrubá mzda za dobu na vzdělávání" a "Odvod pojistného".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</si>
  <si>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</si>
  <si>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t>za měsíc celkem</t>
  </si>
  <si>
    <t>Od - do</t>
  </si>
  <si>
    <t>titul</t>
  </si>
  <si>
    <t>Čas výuky od - do</t>
  </si>
  <si>
    <t>Přestávka na oběd od - do</t>
  </si>
  <si>
    <t>Projekt Podpora odborného vzdělávání zaměstnanců II, registrační číslo CZ.03.1.52/0.0/0.0/15_021/0000053 je spolufinancovaný z prostředků Evropského sociálního fondu prostřednictvím Operačního programu Zaměstnanost 
a z prostředků státního rozpočtu České republiky</t>
  </si>
  <si>
    <t>Čas výuky od - do:</t>
  </si>
  <si>
    <t>Plán výuky</t>
  </si>
  <si>
    <t xml:space="preserve">příloha č.5 dohody č.: </t>
  </si>
  <si>
    <t>Seznam zaměstnanců a potenciálních zaměstnanců navržených k účasti na vzdělávací aktivitě</t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</si>
  <si>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</si>
  <si>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t>K vyúčtování přiložte doklady v souladu s čl. III bodem 9 dohody.</t>
  </si>
  <si>
    <r>
      <t>Prac. úvazek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</si>
  <si>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Pracovní poměr od</t>
    </r>
    <r>
      <rPr>
        <vertAlign val="superscript"/>
        <sz val="10"/>
        <color indexed="8"/>
        <rFont val="Arial"/>
        <family val="2"/>
        <charset val="238"/>
      </rPr>
      <t>2)</t>
    </r>
  </si>
  <si>
    <r>
      <t>Věk 54+ (A/N)</t>
    </r>
    <r>
      <rPr>
        <vertAlign val="superscript"/>
        <sz val="10"/>
        <color indexed="8"/>
        <rFont val="Arial"/>
        <family val="2"/>
        <charset val="238"/>
      </rPr>
      <t>3)</t>
    </r>
  </si>
  <si>
    <r>
      <t xml:space="preserve">Uvádějte pouze mzdové náklady vynaložené </t>
    </r>
    <r>
      <rPr>
        <b/>
        <sz val="11"/>
        <rFont val="Arial"/>
        <family val="2"/>
        <charset val="238"/>
      </rPr>
      <t xml:space="preserve">za dobu účasti </t>
    </r>
    <r>
      <rPr>
        <sz val="11"/>
        <rFont val="Arial"/>
        <family val="2"/>
        <charset val="238"/>
      </rPr>
      <t>zaměstnanců</t>
    </r>
    <r>
      <rPr>
        <b/>
        <sz val="11"/>
        <rFont val="Arial"/>
        <family val="2"/>
        <charset val="238"/>
      </rPr>
      <t xml:space="preserve"> na vzdělávací aktivitě </t>
    </r>
    <r>
      <rPr>
        <vertAlign val="superscript"/>
        <sz val="11"/>
        <rFont val="Arial"/>
        <family val="2"/>
        <charset val="238"/>
      </rPr>
      <t>1)</t>
    </r>
  </si>
  <si>
    <r>
      <t xml:space="preserve">Hrubá mzda za hodinu </t>
    </r>
    <r>
      <rPr>
        <vertAlign val="superscript"/>
        <sz val="11"/>
        <rFont val="Arial"/>
        <family val="2"/>
        <charset val="238"/>
      </rPr>
      <t xml:space="preserve">2) </t>
    </r>
  </si>
  <si>
    <r>
      <t>příplatek celkem
 (byl -li schválen v žádosti)</t>
    </r>
    <r>
      <rPr>
        <vertAlign val="superscript"/>
        <sz val="11"/>
        <rFont val="Arial"/>
        <family val="2"/>
        <charset val="238"/>
      </rPr>
      <t xml:space="preserve"> 3)</t>
    </r>
  </si>
  <si>
    <r>
      <t>za dobu na vzdělávání</t>
    </r>
    <r>
      <rPr>
        <vertAlign val="superscript"/>
        <sz val="11"/>
        <rFont val="Arial"/>
        <family val="2"/>
        <charset val="238"/>
      </rPr>
      <t xml:space="preserve"> 4)</t>
    </r>
  </si>
  <si>
    <r>
      <t>Odvod pojistného</t>
    </r>
    <r>
      <rPr>
        <vertAlign val="superscript"/>
        <sz val="11"/>
        <rFont val="Arial"/>
        <family val="2"/>
        <charset val="238"/>
      </rPr>
      <t xml:space="preserve"> 5)</t>
    </r>
  </si>
  <si>
    <r>
      <t>Součet</t>
    </r>
    <r>
      <rPr>
        <vertAlign val="superscript"/>
        <sz val="11"/>
        <rFont val="Arial"/>
        <family val="2"/>
        <charset val="238"/>
      </rPr>
      <t xml:space="preserve"> 6)</t>
    </r>
  </si>
  <si>
    <r>
      <t xml:space="preserve">Úvazek </t>
    </r>
    <r>
      <rPr>
        <vertAlign val="superscript"/>
        <sz val="11"/>
        <rFont val="Arial"/>
        <family val="2"/>
        <charset val="238"/>
      </rPr>
      <t>7)</t>
    </r>
  </si>
  <si>
    <r>
      <t>Případné mzdové náklady z jiných dohod</t>
    </r>
    <r>
      <rPr>
        <vertAlign val="superscript"/>
        <sz val="11"/>
        <rFont val="Arial"/>
        <family val="2"/>
        <charset val="238"/>
      </rPr>
      <t xml:space="preserve"> 8)</t>
    </r>
  </si>
  <si>
    <r>
      <rPr>
        <b/>
        <sz val="14"/>
        <rFont val="Arial"/>
        <family val="2"/>
        <charset val="238"/>
      </rPr>
      <t>Prohlášení zaměstnavatele</t>
    </r>
    <r>
      <rPr>
        <sz val="14"/>
        <rFont val="Arial"/>
        <family val="2"/>
        <charset val="238"/>
      </rPr>
      <t xml:space="preserve">: Prohlašuji, že výše uvedené údaje jsou pravdivé a že </t>
    </r>
    <r>
      <rPr>
        <b/>
        <sz val="14"/>
        <rFont val="Arial"/>
        <family val="2"/>
        <charset val="238"/>
      </rPr>
      <t>hrubá mzda</t>
    </r>
    <r>
      <rPr>
        <sz val="14"/>
        <rFont val="Arial"/>
        <family val="2"/>
        <charset val="238"/>
      </rPr>
      <t xml:space="preserve"> za uvedený měsíc a v uvedené výši </t>
    </r>
    <r>
      <rPr>
        <b/>
        <sz val="14"/>
        <rFont val="Arial"/>
        <family val="2"/>
        <charset val="238"/>
      </rPr>
      <t>byla</t>
    </r>
    <r>
      <rPr>
        <sz val="14"/>
        <rFont val="Arial"/>
        <family val="2"/>
        <charset val="238"/>
      </rPr>
      <t xml:space="preserve"> zaměstnancům zúčtována k výplatě a po zákonných srážkách </t>
    </r>
    <r>
      <rPr>
        <b/>
        <sz val="14"/>
        <rFont val="Arial"/>
        <family val="2"/>
        <charset val="238"/>
      </rPr>
      <t>vyplacena nejpozději v den doručení výkazu Úřadu práce ČR</t>
    </r>
    <r>
      <rPr>
        <sz val="14"/>
        <rFont val="Arial"/>
        <family val="2"/>
        <charset val="238"/>
      </rPr>
      <t xml:space="preserve">. Dále prohlašuji, že </t>
    </r>
    <r>
      <rPr>
        <b/>
        <sz val="14"/>
        <rFont val="Arial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Arial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Arial"/>
        <family val="2"/>
        <charset val="238"/>
      </rPr>
      <t>byly odvedeny nejpozději v den doručení výkazu Úřadu práce ČR.</t>
    </r>
  </si>
  <si>
    <t xml:space="preserve">příloha č. 4 dohody č.: </t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</si>
  <si>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</si>
  <si>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</si>
  <si>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</si>
  <si>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</si>
  <si>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</si>
  <si>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</si>
  <si>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skupina</t>
  </si>
  <si>
    <r>
      <t>skupina</t>
    </r>
    <r>
      <rPr>
        <vertAlign val="superscript"/>
        <sz val="10"/>
        <color indexed="8"/>
        <rFont val="Arial"/>
        <family val="2"/>
        <charset val="238"/>
      </rPr>
      <t xml:space="preserve"> 4)</t>
    </r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</si>
  <si>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</si>
  <si>
    <t>za období</t>
  </si>
  <si>
    <t>skupina:</t>
  </si>
  <si>
    <t>Pokud je vzdělávací aktivita organizovaná ve skupinách,  vyúčtování vzdělávací aktivity se provádí pouze jednou za všechny skupiny dohromady.</t>
  </si>
  <si>
    <t>* Odchylky v harmonogramu jednotlivce uveďtě na zvláštní příloze, bude k nim přihlédnuto jako ke změně harmonogramu  dle čl. III.7 této dohody.</t>
  </si>
  <si>
    <t>Vyplní se výše úvazku, kdy hodnota 1 znamená úvazek v rozsahu stanovené týdenní pracovní doby podle § 79 zákona č. 262/2006 Sb., zákoníku práce, ve znění pozdějších předpisů. V případě kratší pracovní doby dle § 80 uveďte výši úvazku. V případě potenciálního zaměstnance pole nevyplňujte.</t>
  </si>
  <si>
    <t>Harmonogram skupiny (dny, ve kterých se koná vzdělávací aktivita)*</t>
  </si>
  <si>
    <t>Předpokládaný příspěvek ÚP</t>
  </si>
  <si>
    <t>1) V souladu s bodem III.5 dohody bude zaměstnavatel současně s tímto vyúčtováním dokládat evidenci docházky s uvedením počtu hodin za každého účastníka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</si>
  <si>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 U potenciálních zaměstnanců nechte prázdné.</t>
  </si>
  <si>
    <t>*)</t>
  </si>
  <si>
    <t>Účastník se nově zapojil do procesu vzdělávání / odborné přípravy ANO/NE*)</t>
  </si>
  <si>
    <t>Zadejte ANO v případě, že účastník po ukončení vzdělávací aktivity se nově zapojil do procesu vzdělávání nebo jiné odborné přípravy mimo projekt POVEZ II.</t>
  </si>
  <si>
    <t>k datu podpisu dokumentu.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</si>
</sst>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\ 00"/>
    <numFmt numFmtId="165" formatCode="dd/mm/yy;@"/>
    <numFmt numFmtId="166" formatCode="0.0%"/>
    <numFmt numFmtId="167" formatCode="#,##0\ &quot;Kč&quot;"/>
    <numFmt numFmtId="168" formatCode="[$-405]mmmm\ yy;@"/>
    <numFmt numFmtId="169" formatCode="#,##0.00\ &quot;Kč&quot;"/>
    <numFmt numFmtId="170" formatCode="[$-F800]dddd\,\ mmmm\ dd\,\ yyyy"/>
  </numFmts>
  <fonts count="38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2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492">
    <xf numFmtId="0" fontId="0" fillId="0" borderId="0" xfId="0"/>
    <xf numFmtId="0" fontId="0" fillId="2" borderId="1" xfId="0" applyFont="1" applyFill="1" applyBorder="1" applyAlignment="1" applyProtection="1">
      <alignment horizontal="left" vertical="center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vertical="center"/>
    </xf>
    <xf numFmtId="0" fontId="24" fillId="3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9" fontId="0" fillId="0" borderId="0" xfId="0" applyNumberFormat="1"/>
    <xf numFmtId="0" fontId="27" fillId="0" borderId="0" xfId="0" applyFont="1" applyAlignment="1" applyProtection="1">
      <alignment vertical="center"/>
    </xf>
    <xf numFmtId="164" fontId="27" fillId="0" borderId="0" xfId="0" applyNumberFormat="1" applyFont="1" applyAlignment="1" applyProtection="1">
      <alignment vertical="center"/>
    </xf>
    <xf numFmtId="49" fontId="27" fillId="0" borderId="0" xfId="0" applyNumberFormat="1" applyFont="1" applyAlignment="1" applyProtection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 applyProtection="1">
      <alignment vertical="top"/>
    </xf>
    <xf numFmtId="0" fontId="27" fillId="0" borderId="0" xfId="0" applyFont="1" applyAlignment="1" applyProtection="1">
      <alignment vertical="center" wrapText="1"/>
    </xf>
    <xf numFmtId="164" fontId="27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165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/>
    </xf>
    <xf numFmtId="164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0" fontId="3" fillId="3" borderId="0" xfId="0" applyFont="1" applyFill="1" applyAlignment="1" applyProtection="1">
      <alignment vertical="center"/>
    </xf>
    <xf numFmtId="4" fontId="3" fillId="3" borderId="0" xfId="0" applyNumberFormat="1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wrapText="1"/>
    </xf>
    <xf numFmtId="2" fontId="3" fillId="2" borderId="1" xfId="0" applyNumberFormat="1" applyFont="1" applyFill="1" applyBorder="1" applyAlignment="1" applyProtection="1">
      <alignment wrapText="1"/>
    </xf>
    <xf numFmtId="166" fontId="7" fillId="2" borderId="1" xfId="0" applyNumberFormat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7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/>
    </xf>
    <xf numFmtId="3" fontId="3" fillId="3" borderId="0" xfId="0" applyNumberFormat="1" applyFont="1" applyFill="1" applyBorder="1" applyAlignment="1" applyProtection="1">
      <alignment horizontal="right" vertical="center" wrapText="1"/>
      <protection hidden="1"/>
    </xf>
    <xf numFmtId="4" fontId="3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14" fontId="29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16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Protection="1"/>
    <xf numFmtId="0" fontId="14" fillId="3" borderId="1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vertical="center"/>
    </xf>
    <xf numFmtId="0" fontId="4" fillId="3" borderId="0" xfId="0" applyFont="1" applyFill="1"/>
    <xf numFmtId="0" fontId="14" fillId="3" borderId="0" xfId="0" applyFont="1" applyFill="1"/>
    <xf numFmtId="20" fontId="14" fillId="3" borderId="18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1" xfId="0" applyNumberFormat="1" applyFont="1" applyFill="1" applyBorder="1" applyAlignment="1" applyProtection="1">
      <alignment horizontal="left" vertical="center" wrapText="1"/>
    </xf>
    <xf numFmtId="20" fontId="1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vertical="center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>
      <alignment vertical="center"/>
    </xf>
    <xf numFmtId="0" fontId="14" fillId="2" borderId="5" xfId="0" applyFont="1" applyFill="1" applyBorder="1" applyAlignment="1" applyProtection="1">
      <alignment horizontal="center" vertical="center"/>
    </xf>
    <xf numFmtId="20" fontId="14" fillId="3" borderId="1" xfId="0" applyNumberFormat="1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/>
    <xf numFmtId="14" fontId="18" fillId="3" borderId="20" xfId="0" applyNumberFormat="1" applyFont="1" applyFill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horizontal="center" vertical="center"/>
    </xf>
    <xf numFmtId="14" fontId="18" fillId="3" borderId="21" xfId="0" applyNumberFormat="1" applyFont="1" applyFill="1" applyBorder="1" applyAlignment="1" applyProtection="1">
      <alignment horizontal="left" vertical="center"/>
    </xf>
    <xf numFmtId="0" fontId="17" fillId="3" borderId="22" xfId="0" applyFont="1" applyFill="1" applyBorder="1"/>
    <xf numFmtId="0" fontId="17" fillId="3" borderId="23" xfId="0" applyFont="1" applyFill="1" applyBorder="1"/>
    <xf numFmtId="0" fontId="17" fillId="3" borderId="24" xfId="0" applyFont="1" applyFill="1" applyBorder="1"/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1" xfId="0" applyNumberFormat="1" applyFont="1" applyFill="1" applyBorder="1" applyAlignment="1" applyProtection="1">
      <alignment horizontal="center" vertical="center" wrapText="1"/>
    </xf>
    <xf numFmtId="1" fontId="27" fillId="0" borderId="3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top"/>
    </xf>
    <xf numFmtId="0" fontId="27" fillId="0" borderId="0" xfId="0" applyFont="1" applyAlignment="1" applyProtection="1">
      <alignment vertical="top" wrapText="1"/>
    </xf>
    <xf numFmtId="168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27" fillId="0" borderId="0" xfId="0" applyFont="1" applyBorder="1"/>
    <xf numFmtId="0" fontId="27" fillId="0" borderId="0" xfId="0" applyFont="1" applyBorder="1" applyAlignment="1" applyProtection="1">
      <alignment vertical="center"/>
    </xf>
    <xf numFmtId="164" fontId="27" fillId="0" borderId="0" xfId="0" applyNumberFormat="1" applyFont="1" applyBorder="1" applyAlignment="1" applyProtection="1">
      <alignment vertical="center"/>
    </xf>
    <xf numFmtId="49" fontId="27" fillId="0" borderId="0" xfId="0" applyNumberFormat="1" applyFont="1" applyBorder="1" applyAlignment="1" applyProtection="1">
      <alignment vertical="center"/>
    </xf>
    <xf numFmtId="0" fontId="9" fillId="2" borderId="27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left" vertical="center"/>
    </xf>
    <xf numFmtId="0" fontId="20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  <protection locked="0"/>
    </xf>
    <xf numFmtId="0" fontId="27" fillId="2" borderId="27" xfId="0" applyFont="1" applyFill="1" applyBorder="1" applyAlignment="1" applyProtection="1">
      <alignment horizontal="center" vertical="center" wrapText="1"/>
    </xf>
    <xf numFmtId="0" fontId="27" fillId="0" borderId="27" xfId="0" applyFont="1" applyFill="1" applyBorder="1" applyAlignment="1" applyProtection="1">
      <alignment vertical="center" wrapText="1"/>
      <protection locked="0"/>
    </xf>
    <xf numFmtId="0" fontId="27" fillId="0" borderId="2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</xf>
    <xf numFmtId="0" fontId="15" fillId="2" borderId="16" xfId="0" applyFont="1" applyFill="1" applyBorder="1" applyAlignment="1" applyProtection="1">
      <alignment horizontal="center" vertical="center"/>
    </xf>
    <xf numFmtId="9" fontId="7" fillId="3" borderId="18" xfId="0" applyNumberFormat="1" applyFont="1" applyFill="1" applyBorder="1" applyAlignment="1" applyProtection="1">
      <alignment horizontal="center" vertical="top" wrapText="1"/>
      <protection locked="0"/>
    </xf>
    <xf numFmtId="4" fontId="3" fillId="2" borderId="29" xfId="0" applyNumberFormat="1" applyFont="1" applyFill="1" applyBorder="1" applyAlignment="1" applyProtection="1">
      <alignment horizontal="center" wrapText="1"/>
    </xf>
    <xf numFmtId="4" fontId="3" fillId="2" borderId="27" xfId="0" applyNumberFormat="1" applyFont="1" applyFill="1" applyBorder="1" applyAlignment="1" applyProtection="1">
      <alignment horizontal="center" wrapText="1"/>
    </xf>
    <xf numFmtId="4" fontId="7" fillId="2" borderId="30" xfId="0" applyNumberFormat="1" applyFont="1" applyFill="1" applyBorder="1" applyAlignment="1" applyProtection="1">
      <alignment horizontal="center" wrapText="1"/>
      <protection locked="0"/>
    </xf>
    <xf numFmtId="4" fontId="3" fillId="2" borderId="30" xfId="0" applyNumberFormat="1" applyFont="1" applyFill="1" applyBorder="1" applyAlignment="1" applyProtection="1">
      <alignment horizontal="center" wrapText="1"/>
    </xf>
    <xf numFmtId="4" fontId="7" fillId="2" borderId="30" xfId="0" applyNumberFormat="1" applyFont="1" applyFill="1" applyBorder="1" applyAlignment="1" applyProtection="1">
      <alignment horizontal="center" wrapText="1"/>
    </xf>
    <xf numFmtId="4" fontId="3" fillId="2" borderId="29" xfId="0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Protection="1"/>
    <xf numFmtId="49" fontId="14" fillId="3" borderId="0" xfId="0" applyNumberFormat="1" applyFont="1" applyFill="1" applyAlignment="1" applyProtection="1">
      <alignment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2" fillId="3" borderId="0" xfId="0" applyFont="1" applyFill="1"/>
    <xf numFmtId="0" fontId="14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top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14" fontId="15" fillId="2" borderId="39" xfId="0" applyNumberFormat="1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14" fontId="15" fillId="2" borderId="40" xfId="0" applyNumberFormat="1" applyFont="1" applyFill="1" applyBorder="1" applyAlignment="1" applyProtection="1">
      <alignment horizontal="left" vertical="center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right" vertical="center" wrapText="1"/>
      <protection hidden="1"/>
    </xf>
    <xf numFmtId="4" fontId="7" fillId="2" borderId="9" xfId="0" applyNumberFormat="1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/>
    </xf>
    <xf numFmtId="0" fontId="14" fillId="2" borderId="3" xfId="0" applyFont="1" applyFill="1" applyBorder="1" applyAlignment="1" applyProtection="1">
      <alignment vertical="center"/>
    </xf>
    <xf numFmtId="9" fontId="4" fillId="2" borderId="1" xfId="2" applyNumberFormat="1" applyFont="1" applyFill="1" applyBorder="1" applyAlignment="1" applyProtection="1">
      <alignment horizontal="center" vertical="center"/>
    </xf>
    <xf numFmtId="0" fontId="30" fillId="2" borderId="4" xfId="0" applyFont="1" applyFill="1" applyBorder="1" applyAlignment="1" applyProtection="1">
      <alignment horizontal="center" vertical="center" wrapText="1"/>
    </xf>
    <xf numFmtId="0" fontId="30" fillId="2" borderId="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27" fillId="2" borderId="16" xfId="0" applyFont="1" applyFill="1" applyBorder="1" applyAlignment="1" applyProtection="1">
      <alignment horizontal="center" vertical="center" wrapText="1"/>
    </xf>
    <xf numFmtId="0" fontId="27" fillId="2" borderId="17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left" vertical="center"/>
    </xf>
    <xf numFmtId="0" fontId="31" fillId="2" borderId="1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/>
    </xf>
    <xf numFmtId="0" fontId="27" fillId="2" borderId="31" xfId="0" applyFont="1" applyFill="1" applyBorder="1" applyAlignment="1" applyProtection="1">
      <alignment horizontal="left" vertical="center"/>
    </xf>
    <xf numFmtId="0" fontId="27" fillId="2" borderId="27" xfId="0" applyFont="1" applyFill="1" applyBorder="1" applyAlignment="1" applyProtection="1">
      <alignment horizontal="left" vertical="center"/>
    </xf>
    <xf numFmtId="0" fontId="27" fillId="2" borderId="12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27" fillId="0" borderId="27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 wrapText="1"/>
    </xf>
    <xf numFmtId="0" fontId="27" fillId="2" borderId="16" xfId="0" applyFont="1" applyFill="1" applyBorder="1" applyAlignment="1" applyProtection="1">
      <alignment horizontal="center" vertical="center"/>
    </xf>
    <xf numFmtId="0" fontId="27" fillId="2" borderId="17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25" fillId="0" borderId="1" xfId="1" applyFill="1" applyBorder="1" applyAlignment="1" applyProtection="1">
      <alignment horizontal="left" vertical="center"/>
      <protection locked="0"/>
    </xf>
    <xf numFmtId="0" fontId="32" fillId="0" borderId="1" xfId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3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/>
      <protection locked="0"/>
    </xf>
    <xf numFmtId="3" fontId="4" fillId="2" borderId="18" xfId="0" applyNumberFormat="1" applyFont="1" applyFill="1" applyBorder="1" applyAlignment="1" applyProtection="1">
      <alignment horizontal="left" vertical="center"/>
    </xf>
    <xf numFmtId="3" fontId="4" fillId="2" borderId="11" xfId="0" applyNumberFormat="1" applyFont="1" applyFill="1" applyBorder="1" applyAlignment="1" applyProtection="1">
      <alignment horizontal="left" vertical="center"/>
    </xf>
    <xf numFmtId="3" fontId="4" fillId="2" borderId="19" xfId="0" applyNumberFormat="1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</xf>
    <xf numFmtId="3" fontId="29" fillId="2" borderId="18" xfId="0" applyNumberFormat="1" applyFont="1" applyFill="1" applyBorder="1" applyAlignment="1" applyProtection="1">
      <alignment horizontal="left" vertical="center"/>
    </xf>
    <xf numFmtId="3" fontId="29" fillId="2" borderId="11" xfId="0" applyNumberFormat="1" applyFont="1" applyFill="1" applyBorder="1" applyAlignment="1" applyProtection="1">
      <alignment horizontal="left" vertical="center"/>
    </xf>
    <xf numFmtId="3" fontId="29" fillId="2" borderId="19" xfId="0" applyNumberFormat="1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170" fontId="4" fillId="2" borderId="18" xfId="0" applyNumberFormat="1" applyFont="1" applyFill="1" applyBorder="1" applyAlignment="1" applyProtection="1">
      <alignment horizontal="left" vertical="center"/>
    </xf>
    <xf numFmtId="170" fontId="4" fillId="2" borderId="11" xfId="0" applyNumberFormat="1" applyFont="1" applyFill="1" applyBorder="1" applyAlignment="1" applyProtection="1">
      <alignment horizontal="left" vertical="center"/>
    </xf>
    <xf numFmtId="170" fontId="4" fillId="2" borderId="19" xfId="0" applyNumberFormat="1" applyFont="1" applyFill="1" applyBorder="1" applyAlignment="1" applyProtection="1">
      <alignment horizontal="left" vertical="center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left" vertical="center"/>
    </xf>
    <xf numFmtId="0" fontId="9" fillId="3" borderId="0" xfId="0" applyFont="1" applyFill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26" xfId="0" applyFont="1" applyFill="1" applyBorder="1" applyAlignment="1" applyProtection="1">
      <alignment horizontal="left" vertical="center" wrapText="1"/>
    </xf>
    <xf numFmtId="0" fontId="4" fillId="2" borderId="37" xfId="0" applyFont="1" applyFill="1" applyBorder="1" applyAlignment="1" applyProtection="1">
      <alignment horizontal="left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43" xfId="0" applyFont="1" applyFill="1" applyBorder="1" applyAlignment="1" applyProtection="1">
      <alignment horizontal="left" vertical="center"/>
    </xf>
    <xf numFmtId="0" fontId="4" fillId="2" borderId="37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17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42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left" vertical="top"/>
    </xf>
    <xf numFmtId="0" fontId="4" fillId="2" borderId="12" xfId="0" applyFont="1" applyFill="1" applyBorder="1" applyAlignment="1" applyProtection="1">
      <alignment horizontal="left" vertical="top"/>
    </xf>
    <xf numFmtId="0" fontId="4" fillId="2" borderId="16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9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vertical="top" wrapText="1"/>
    </xf>
    <xf numFmtId="0" fontId="3" fillId="2" borderId="38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9" xfId="0" applyFont="1" applyFill="1" applyBorder="1" applyAlignment="1" applyProtection="1">
      <alignment horizontal="center" wrapText="1"/>
    </xf>
    <xf numFmtId="0" fontId="10" fillId="3" borderId="0" xfId="0" applyFont="1" applyFill="1" applyAlignment="1" applyProtection="1">
      <alignment horizontal="left" vertical="center" wrapText="1"/>
    </xf>
    <xf numFmtId="0" fontId="10" fillId="3" borderId="0" xfId="0" applyFont="1" applyFill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4" fillId="3" borderId="45" xfId="0" applyFont="1" applyFill="1" applyBorder="1" applyAlignment="1" applyProtection="1">
      <alignment horizontal="left" vertical="center"/>
    </xf>
    <xf numFmtId="3" fontId="7" fillId="3" borderId="46" xfId="0" applyNumberFormat="1" applyFont="1" applyFill="1" applyBorder="1" applyAlignment="1" applyProtection="1">
      <alignment horizontal="center" vertical="center"/>
    </xf>
    <xf numFmtId="3" fontId="7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3" fontId="4" fillId="3" borderId="18" xfId="0" applyNumberFormat="1" applyFont="1" applyFill="1" applyBorder="1" applyAlignment="1" applyProtection="1">
      <alignment horizontal="left" vertical="center"/>
      <protection locked="0"/>
    </xf>
    <xf numFmtId="14" fontId="29" fillId="3" borderId="1" xfId="0" applyNumberFormat="1" applyFont="1" applyFill="1" applyBorder="1" applyAlignment="1" applyProtection="1">
      <alignment horizontal="left" vertical="center"/>
      <protection locked="0"/>
    </xf>
    <xf numFmtId="14" fontId="29" fillId="3" borderId="18" xfId="0" applyNumberFormat="1" applyFont="1" applyFill="1" applyBorder="1" applyAlignment="1" applyProtection="1">
      <alignment horizontal="left" vertical="center"/>
      <protection locked="0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14" fontId="4" fillId="3" borderId="18" xfId="0" applyNumberFormat="1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center"/>
      <protection locked="0"/>
    </xf>
    <xf numFmtId="0" fontId="4" fillId="0" borderId="39" xfId="0" applyFont="1" applyFill="1" applyBorder="1" applyAlignment="1" applyProtection="1">
      <alignment horizontal="center"/>
      <protection locked="0"/>
    </xf>
    <xf numFmtId="0" fontId="4" fillId="0" borderId="40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22" xfId="0" applyFont="1" applyFill="1" applyBorder="1" applyAlignment="1" applyProtection="1">
      <alignment horizontal="center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169" fontId="4" fillId="3" borderId="2" xfId="0" applyNumberFormat="1" applyFont="1" applyFill="1" applyBorder="1" applyAlignment="1" applyProtection="1">
      <alignment horizontal="center" vertical="center"/>
      <protection locked="0"/>
    </xf>
    <xf numFmtId="169" fontId="4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6" xfId="0" applyFont="1" applyFill="1" applyBorder="1" applyAlignment="1" applyProtection="1">
      <alignment vertical="center"/>
    </xf>
    <xf numFmtId="0" fontId="9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27" xfId="0" applyFont="1" applyFill="1" applyBorder="1" applyAlignment="1" applyProtection="1">
      <alignment horizontal="left" vertical="center"/>
    </xf>
    <xf numFmtId="165" fontId="4" fillId="3" borderId="1" xfId="0" applyNumberFormat="1" applyFont="1" applyFill="1" applyBorder="1" applyAlignment="1" applyProtection="1">
      <alignment horizontal="left" vertical="top" wrapText="1"/>
      <protection locked="0"/>
    </xf>
    <xf numFmtId="165" fontId="4" fillId="3" borderId="4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top"/>
    </xf>
    <xf numFmtId="0" fontId="4" fillId="2" borderId="38" xfId="0" applyFont="1" applyFill="1" applyBorder="1" applyAlignment="1" applyProtection="1">
      <alignment horizontal="left" vertical="top" wrapText="1"/>
    </xf>
    <xf numFmtId="0" fontId="4" fillId="2" borderId="39" xfId="0" applyFont="1" applyFill="1" applyBorder="1" applyAlignment="1" applyProtection="1">
      <alignment horizontal="left" vertical="top" wrapText="1"/>
    </xf>
    <xf numFmtId="0" fontId="4" fillId="2" borderId="47" xfId="0" applyFont="1" applyFill="1" applyBorder="1" applyAlignment="1" applyProtection="1">
      <alignment horizontal="left" vertical="top" wrapText="1"/>
    </xf>
    <xf numFmtId="0" fontId="4" fillId="2" borderId="22" xfId="0" applyFont="1" applyFill="1" applyBorder="1" applyAlignment="1" applyProtection="1">
      <alignment horizontal="left" vertical="top" wrapText="1"/>
    </xf>
    <xf numFmtId="0" fontId="4" fillId="2" borderId="23" xfId="0" applyFont="1" applyFill="1" applyBorder="1" applyAlignment="1" applyProtection="1">
      <alignment horizontal="left" vertical="top" wrapText="1"/>
    </xf>
    <xf numFmtId="0" fontId="4" fillId="2" borderId="35" xfId="0" applyFont="1" applyFill="1" applyBorder="1" applyAlignment="1" applyProtection="1">
      <alignment horizontal="left" vertical="top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2" borderId="37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7" xfId="0" applyFont="1" applyFill="1" applyBorder="1" applyAlignment="1" applyProtection="1">
      <alignment horizontal="left" vertical="center" wrapText="1"/>
    </xf>
    <xf numFmtId="165" fontId="4" fillId="3" borderId="3" xfId="0" applyNumberFormat="1" applyFont="1" applyFill="1" applyBorder="1" applyAlignment="1" applyProtection="1">
      <alignment horizontal="left" vertical="top" wrapText="1"/>
      <protection locked="0"/>
    </xf>
    <xf numFmtId="165" fontId="4" fillId="3" borderId="6" xfId="0" applyNumberFormat="1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left" vertical="top" wrapText="1"/>
    </xf>
    <xf numFmtId="0" fontId="4" fillId="2" borderId="28" xfId="0" applyFont="1" applyFill="1" applyBorder="1" applyAlignment="1" applyProtection="1">
      <alignment horizontal="left" vertical="top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/>
    </xf>
    <xf numFmtId="0" fontId="4" fillId="2" borderId="38" xfId="0" applyFont="1" applyFill="1" applyBorder="1" applyAlignment="1" applyProtection="1">
      <alignment vertical="top"/>
    </xf>
    <xf numFmtId="0" fontId="4" fillId="2" borderId="40" xfId="0" applyFont="1" applyFill="1" applyBorder="1" applyAlignment="1" applyProtection="1">
      <alignment vertical="top"/>
    </xf>
    <xf numFmtId="0" fontId="14" fillId="3" borderId="1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left" vertical="top" wrapText="1"/>
      <protection locked="0"/>
    </xf>
    <xf numFmtId="0" fontId="14" fillId="3" borderId="18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19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center" wrapText="1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wrapText="1"/>
    </xf>
    <xf numFmtId="0" fontId="16" fillId="3" borderId="0" xfId="0" applyFont="1" applyFill="1" applyBorder="1" applyAlignment="1" applyProtection="1">
      <alignment horizontal="left" vertical="top" wrapText="1"/>
    </xf>
    <xf numFmtId="0" fontId="14" fillId="3" borderId="39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right" vertical="center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19" xfId="0" applyFont="1" applyFill="1" applyBorder="1" applyAlignment="1" applyProtection="1">
      <alignment horizontal="right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48" xfId="0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0" xfId="0" applyFont="1" applyFill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0" fontId="6" fillId="2" borderId="18" xfId="0" applyFont="1" applyFill="1" applyBorder="1" applyAlignment="1" applyProtection="1">
      <alignment horizontal="right" vertical="center" wrapText="1"/>
    </xf>
    <xf numFmtId="0" fontId="36" fillId="2" borderId="5" xfId="0" applyFont="1" applyFill="1" applyBorder="1" applyAlignment="1" applyProtection="1">
      <alignment horizontal="right" vertical="top" wrapText="1"/>
    </xf>
    <xf numFmtId="0" fontId="36" fillId="2" borderId="1" xfId="0" applyFont="1" applyFill="1" applyBorder="1" applyAlignment="1" applyProtection="1">
      <alignment horizontal="right" vertical="top" wrapText="1"/>
    </xf>
    <xf numFmtId="0" fontId="36" fillId="2" borderId="2" xfId="0" applyFont="1" applyFill="1" applyBorder="1" applyAlignment="1" applyProtection="1">
      <alignment horizontal="right" vertical="center"/>
    </xf>
    <xf numFmtId="0" fontId="3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Border="1" applyAlignment="1" applyProtection="1">
      <alignment horizontal="left" vertical="center"/>
    </xf>
    <xf numFmtId="0" fontId="14" fillId="2" borderId="16" xfId="0" applyFont="1" applyFill="1" applyBorder="1" applyAlignment="1" applyProtection="1">
      <alignment horizontal="center" textRotation="90" wrapText="1"/>
    </xf>
    <xf numFmtId="0" fontId="14" fillId="2" borderId="19" xfId="0" applyFont="1" applyFill="1" applyBorder="1" applyAlignment="1" applyProtection="1">
      <alignment horizontal="center" textRotation="90" wrapText="1"/>
    </xf>
    <xf numFmtId="0" fontId="14" fillId="2" borderId="1" xfId="0" applyFont="1" applyFill="1" applyBorder="1" applyAlignment="1" applyProtection="1">
      <alignment horizontal="center" textRotation="90" wrapText="1"/>
    </xf>
    <xf numFmtId="0" fontId="14" fillId="2" borderId="3" xfId="0" applyFont="1" applyFill="1" applyBorder="1" applyAlignment="1" applyProtection="1">
      <alignment horizontal="center" textRotation="90" wrapText="1"/>
    </xf>
    <xf numFmtId="0" fontId="14" fillId="2" borderId="17" xfId="0" applyFont="1" applyFill="1" applyBorder="1" applyAlignment="1" applyProtection="1">
      <alignment horizontal="center" textRotation="90" wrapText="1"/>
    </xf>
    <xf numFmtId="0" fontId="14" fillId="2" borderId="4" xfId="0" applyFont="1" applyFill="1" applyBorder="1" applyAlignment="1" applyProtection="1">
      <alignment horizontal="center" textRotation="90" wrapText="1"/>
    </xf>
    <xf numFmtId="0" fontId="14" fillId="2" borderId="6" xfId="0" applyFont="1" applyFill="1" applyBorder="1" applyAlignment="1" applyProtection="1">
      <alignment horizontal="center" textRotation="90" wrapText="1"/>
    </xf>
    <xf numFmtId="0" fontId="36" fillId="2" borderId="12" xfId="0" applyFont="1" applyFill="1" applyBorder="1" applyAlignment="1" applyProtection="1">
      <alignment horizontal="right" vertical="center" wrapText="1"/>
    </xf>
    <xf numFmtId="0" fontId="36" fillId="2" borderId="16" xfId="0" applyFont="1" applyFill="1" applyBorder="1" applyAlignment="1" applyProtection="1">
      <alignment horizontal="right" vertical="center" wrapText="1"/>
    </xf>
    <xf numFmtId="0" fontId="17" fillId="3" borderId="23" xfId="0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</xf>
    <xf numFmtId="0" fontId="7" fillId="2" borderId="27" xfId="0" applyFont="1" applyFill="1" applyBorder="1" applyAlignment="1" applyProtection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14" fillId="2" borderId="27" xfId="0" applyFont="1" applyFill="1" applyBorder="1" applyAlignment="1" applyProtection="1">
      <alignment horizontal="left" vertical="center"/>
    </xf>
    <xf numFmtId="0" fontId="14" fillId="2" borderId="38" xfId="0" applyFont="1" applyFill="1" applyBorder="1" applyAlignment="1" applyProtection="1">
      <alignment horizontal="left" vertical="center"/>
    </xf>
    <xf numFmtId="0" fontId="3" fillId="3" borderId="39" xfId="0" applyFont="1" applyFill="1" applyBorder="1" applyAlignment="1" applyProtection="1">
      <alignment horizontal="left" vertical="top" wrapText="1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7" fillId="3" borderId="2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7" fillId="3" borderId="21" xfId="0" applyFont="1" applyFill="1" applyBorder="1" applyAlignment="1" applyProtection="1">
      <alignment horizontal="center" vertical="center"/>
    </xf>
    <xf numFmtId="0" fontId="18" fillId="3" borderId="2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21" xfId="0" applyFont="1" applyFill="1" applyBorder="1" applyAlignment="1" applyProtection="1">
      <alignment horizontal="center" vertical="center"/>
    </xf>
    <xf numFmtId="0" fontId="17" fillId="3" borderId="20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38" xfId="0" applyFont="1" applyFill="1" applyBorder="1" applyAlignment="1" applyProtection="1">
      <alignment horizontal="center"/>
    </xf>
    <xf numFmtId="0" fontId="17" fillId="3" borderId="39" xfId="0" applyFont="1" applyFill="1" applyBorder="1" applyAlignment="1" applyProtection="1">
      <alignment horizontal="center"/>
    </xf>
    <xf numFmtId="0" fontId="17" fillId="3" borderId="40" xfId="0" applyFont="1" applyFill="1" applyBorder="1" applyAlignment="1" applyProtection="1">
      <alignment horizontal="center"/>
    </xf>
    <xf numFmtId="0" fontId="18" fillId="3" borderId="20" xfId="0" applyFont="1" applyFill="1" applyBorder="1" applyAlignment="1" applyProtection="1">
      <alignment horizontal="center" vertical="top" wrapText="1"/>
    </xf>
    <xf numFmtId="0" fontId="18" fillId="3" borderId="0" xfId="0" applyFont="1" applyFill="1" applyBorder="1" applyAlignment="1" applyProtection="1">
      <alignment horizontal="center" vertical="top" wrapText="1"/>
    </xf>
    <xf numFmtId="0" fontId="18" fillId="3" borderId="21" xfId="0" applyFont="1" applyFill="1" applyBorder="1" applyAlignment="1" applyProtection="1">
      <alignment horizontal="center" vertical="top" wrapText="1"/>
    </xf>
    <xf numFmtId="0" fontId="24" fillId="3" borderId="1" xfId="0" applyFont="1" applyFill="1" applyBorder="1" applyAlignment="1" applyProtection="1">
      <alignment horizontal="left" vertical="center"/>
    </xf>
    <xf numFmtId="0" fontId="0" fillId="3" borderId="39" xfId="0" applyFill="1" applyBorder="1" applyAlignment="1" applyProtection="1">
      <alignment horizontal="center" vertical="top"/>
    </xf>
    <xf numFmtId="0" fontId="0" fillId="3" borderId="0" xfId="0" applyFill="1" applyBorder="1" applyAlignment="1">
      <alignment horizontal="center" vertical="center"/>
    </xf>
    <xf numFmtId="0" fontId="35" fillId="3" borderId="0" xfId="0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33" fillId="2" borderId="1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34" fillId="2" borderId="1" xfId="0" applyFont="1" applyFill="1" applyBorder="1" applyAlignment="1" applyProtection="1">
      <alignment horizontal="left" vertical="center"/>
    </xf>
    <xf numFmtId="0" fontId="34" fillId="2" borderId="1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5</xdr:col>
      <xdr:colOff>304800</xdr:colOff>
      <xdr:row>3</xdr:row>
      <xdr:rowOff>76200</xdr:rowOff>
    </xdr:to>
    <xdr:pic>
      <xdr:nvPicPr>
        <xdr:cNvPr id="1085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35585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281940</xdr:colOff>
      <xdr:row>3</xdr:row>
      <xdr:rowOff>121920</xdr:rowOff>
    </xdr:to>
    <xdr:pic>
      <xdr:nvPicPr>
        <xdr:cNvPr id="2104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182880</xdr:colOff>
      <xdr:row>2</xdr:row>
      <xdr:rowOff>182880</xdr:rowOff>
    </xdr:to>
    <xdr:pic>
      <xdr:nvPicPr>
        <xdr:cNvPr id="415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6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2</xdr:row>
      <xdr:rowOff>160020</xdr:rowOff>
    </xdr:to>
    <xdr:pic>
      <xdr:nvPicPr>
        <xdr:cNvPr id="5231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670560</xdr:colOff>
      <xdr:row>3</xdr:row>
      <xdr:rowOff>76200</xdr:rowOff>
    </xdr:to>
    <xdr:pic>
      <xdr:nvPicPr>
        <xdr:cNvPr id="5232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36118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670560</xdr:colOff>
      <xdr:row>3</xdr:row>
      <xdr:rowOff>129540</xdr:rowOff>
    </xdr:to>
    <xdr:pic>
      <xdr:nvPicPr>
        <xdr:cNvPr id="6201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71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1333500</xdr:colOff>
      <xdr:row>0</xdr:row>
      <xdr:rowOff>624840</xdr:rowOff>
    </xdr:to>
    <xdr:pic>
      <xdr:nvPicPr>
        <xdr:cNvPr id="7276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1</xdr:row>
      <xdr:rowOff>320040</xdr:rowOff>
    </xdr:to>
    <xdr:pic>
      <xdr:nvPicPr>
        <xdr:cNvPr id="8251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3352800</xdr:colOff>
      <xdr:row>0</xdr:row>
      <xdr:rowOff>571500</xdr:rowOff>
    </xdr:to>
    <xdr:pic>
      <xdr:nvPicPr>
        <xdr:cNvPr id="927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845820</xdr:colOff>
      <xdr:row>1</xdr:row>
      <xdr:rowOff>137160</xdr:rowOff>
    </xdr:to>
    <xdr:pic>
      <xdr:nvPicPr>
        <xdr:cNvPr id="10296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4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ha-25\home\POVEZ%20II\VZORY\KHA-MN-XX-201X-EXT-p&#345;&#237;lohy+formul&#225;&#345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RowHeight="14.4" x14ac:dyDescent="0.3"/>
  <sheetData>
    <row r="1" spans="1:2" x14ac:dyDescent="0.3">
      <c r="A1" t="s">
        <v>92</v>
      </c>
      <c r="B1" s="13">
        <v>0.5</v>
      </c>
    </row>
    <row r="2" spans="1:2" x14ac:dyDescent="0.3">
      <c r="A2" t="s">
        <v>93</v>
      </c>
      <c r="B2" s="13">
        <v>0.6</v>
      </c>
    </row>
    <row r="3" spans="1:2" x14ac:dyDescent="0.3">
      <c r="B3" s="13">
        <v>0.7</v>
      </c>
    </row>
    <row r="4" spans="1:2" x14ac:dyDescent="0.3">
      <c r="B4" s="13">
        <v>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pane ySplit="6" topLeftCell="A7" activePane="bottomLeft" state="frozen"/>
      <selection pane="bottomLeft" activeCell="C4" sqref="C4:F4"/>
    </sheetView>
  </sheetViews>
  <sheetFormatPr defaultRowHeight="14.4" x14ac:dyDescent="0.3"/>
  <cols>
    <col min="1" max="1" width="3.33203125" style="3" customWidth="1"/>
    <col min="2" max="2" width="27.5546875" style="3" customWidth="1"/>
    <col min="3" max="3" width="45.88671875" style="3" customWidth="1"/>
    <col min="4" max="4" width="33.88671875" style="3" customWidth="1"/>
    <col min="5" max="5" width="3.33203125" style="3" bestFit="1" customWidth="1"/>
    <col min="6" max="6" width="9" style="3" bestFit="1" customWidth="1"/>
    <col min="7" max="7" width="8.88671875" style="3" customWidth="1"/>
    <col min="8" max="8" width="29.109375" style="3" hidden="1" customWidth="1"/>
    <col min="9" max="16384" width="8.88671875" style="3"/>
  </cols>
  <sheetData>
    <row r="1" spans="1:8" ht="30" customHeight="1" x14ac:dyDescent="0.3">
      <c r="A1" s="2"/>
      <c r="B1" s="482"/>
      <c r="C1" s="482"/>
      <c r="D1" s="482"/>
      <c r="E1" s="482"/>
      <c r="F1" s="482"/>
    </row>
    <row r="2" spans="1:8" s="4" customFormat="1" ht="66" customHeight="1" x14ac:dyDescent="0.3">
      <c r="A2" s="483" t="s">
        <v>94</v>
      </c>
      <c r="B2" s="483"/>
      <c r="C2" s="483"/>
      <c r="D2" s="483"/>
      <c r="E2" s="483"/>
      <c r="F2" s="483"/>
      <c r="H2" s="3" t="s">
        <v>100</v>
      </c>
    </row>
    <row r="3" spans="1:8" ht="21.6" customHeight="1" x14ac:dyDescent="0.3">
      <c r="A3" s="486" t="s">
        <v>60</v>
      </c>
      <c r="B3" s="486"/>
      <c r="C3" s="488">
        <f>'Příloha 1 k dohodě'!C5</f>
        <v>0</v>
      </c>
      <c r="D3" s="488"/>
      <c r="E3" s="488"/>
      <c r="F3" s="488"/>
      <c r="H3" s="3" t="s">
        <v>95</v>
      </c>
    </row>
    <row r="4" spans="1:8" ht="21.6" customHeight="1" x14ac:dyDescent="0.3">
      <c r="A4" s="486" t="s">
        <v>61</v>
      </c>
      <c r="B4" s="486"/>
      <c r="C4" s="489">
        <f>'Příloha 1 k dohodě'!C8</f>
        <v>0</v>
      </c>
      <c r="D4" s="489"/>
      <c r="E4" s="489"/>
      <c r="F4" s="489"/>
      <c r="H4" s="3" t="s">
        <v>108</v>
      </c>
    </row>
    <row r="5" spans="1:8" ht="21.6" customHeight="1" x14ac:dyDescent="0.3">
      <c r="A5" s="487" t="s">
        <v>96</v>
      </c>
      <c r="B5" s="487"/>
      <c r="C5" s="480">
        <f>'Příloha 1 k dohodě'!C7</f>
        <v>0</v>
      </c>
      <c r="D5" s="480"/>
      <c r="E5" s="1" t="s">
        <v>97</v>
      </c>
      <c r="F5" s="7">
        <v>12345678</v>
      </c>
    </row>
    <row r="6" spans="1:8" s="6" customFormat="1" ht="31.2" customHeight="1" x14ac:dyDescent="0.3">
      <c r="A6" s="491" t="s">
        <v>98</v>
      </c>
      <c r="B6" s="491"/>
      <c r="C6" s="5" t="s">
        <v>101</v>
      </c>
      <c r="D6" s="490" t="s">
        <v>102</v>
      </c>
      <c r="E6" s="490"/>
      <c r="F6" s="490"/>
    </row>
    <row r="7" spans="1:8" s="10" customFormat="1" ht="59.4" customHeight="1" x14ac:dyDescent="0.3">
      <c r="A7" s="8" t="s">
        <v>99</v>
      </c>
      <c r="B7" s="9" t="s">
        <v>100</v>
      </c>
      <c r="C7" s="11" t="s">
        <v>119</v>
      </c>
      <c r="D7" s="485" t="s">
        <v>120</v>
      </c>
      <c r="E7" s="485"/>
      <c r="F7" s="485"/>
    </row>
    <row r="8" spans="1:8" s="10" customFormat="1" ht="59.4" customHeight="1" x14ac:dyDescent="0.3">
      <c r="A8" s="8" t="s">
        <v>103</v>
      </c>
      <c r="B8" s="9" t="s">
        <v>95</v>
      </c>
      <c r="C8" s="12" t="s">
        <v>121</v>
      </c>
      <c r="D8" s="484" t="s">
        <v>122</v>
      </c>
      <c r="E8" s="485"/>
      <c r="F8" s="485"/>
    </row>
    <row r="9" spans="1:8" s="10" customFormat="1" ht="59.4" customHeight="1" x14ac:dyDescent="0.3">
      <c r="A9" s="8" t="s">
        <v>104</v>
      </c>
      <c r="B9" s="9"/>
      <c r="C9" s="11"/>
      <c r="D9" s="485"/>
      <c r="E9" s="485"/>
      <c r="F9" s="485"/>
    </row>
    <row r="10" spans="1:8" s="10" customFormat="1" ht="59.4" customHeight="1" x14ac:dyDescent="0.3">
      <c r="A10" s="8" t="s">
        <v>105</v>
      </c>
      <c r="B10" s="9"/>
      <c r="C10" s="11"/>
      <c r="D10" s="485"/>
      <c r="E10" s="485"/>
      <c r="F10" s="485"/>
    </row>
    <row r="11" spans="1:8" s="10" customFormat="1" ht="59.4" customHeight="1" x14ac:dyDescent="0.3">
      <c r="A11" s="8" t="s">
        <v>106</v>
      </c>
      <c r="B11" s="9"/>
      <c r="C11" s="11"/>
      <c r="D11" s="485"/>
      <c r="E11" s="485"/>
      <c r="F11" s="485"/>
    </row>
    <row r="12" spans="1:8" ht="114" customHeight="1" x14ac:dyDescent="0.3">
      <c r="C12" s="482"/>
      <c r="D12" s="482"/>
    </row>
    <row r="13" spans="1:8" x14ac:dyDescent="0.3">
      <c r="C13" s="481" t="s">
        <v>107</v>
      </c>
      <c r="D13" s="481"/>
    </row>
  </sheetData>
  <sheetProtection sheet="1" objects="1" scenarios="1"/>
  <mergeCells count="17">
    <mergeCell ref="A6:B6"/>
    <mergeCell ref="C5:D5"/>
    <mergeCell ref="C13:D13"/>
    <mergeCell ref="C12:D12"/>
    <mergeCell ref="A2:F2"/>
    <mergeCell ref="B1:F1"/>
    <mergeCell ref="D8:F8"/>
    <mergeCell ref="D9:F9"/>
    <mergeCell ref="D10:F10"/>
    <mergeCell ref="D11:F11"/>
    <mergeCell ref="D7:F7"/>
    <mergeCell ref="A3:B3"/>
    <mergeCell ref="A4:B4"/>
    <mergeCell ref="A5:B5"/>
    <mergeCell ref="C3:F3"/>
    <mergeCell ref="C4:F4"/>
    <mergeCell ref="D6:F6"/>
  </mergeCells>
  <dataValidations count="1">
    <dataValidation type="list" allowBlank="1" showInputMessage="1" showErrorMessage="1" sqref="B7:B11">
      <formula1>$H$1:$H$4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opLeftCell="A25" zoomScaleNormal="100" workbookViewId="0">
      <selection activeCell="A31" sqref="A31"/>
    </sheetView>
  </sheetViews>
  <sheetFormatPr defaultColWidth="4.44140625" defaultRowHeight="13.2" x14ac:dyDescent="0.3"/>
  <cols>
    <col min="1" max="1" width="3.88671875" style="17" customWidth="1"/>
    <col min="2" max="2" width="15.33203125" style="17" customWidth="1"/>
    <col min="3" max="3" width="14" style="17" customWidth="1"/>
    <col min="4" max="4" width="5.88671875" style="17" customWidth="1"/>
    <col min="5" max="5" width="9" style="17" customWidth="1"/>
    <col min="6" max="6" width="13" style="17" customWidth="1"/>
    <col min="7" max="7" width="13.109375" style="17" customWidth="1"/>
    <col min="8" max="8" width="5.6640625" style="17" customWidth="1"/>
    <col min="9" max="9" width="14.5546875" style="17" customWidth="1"/>
    <col min="10" max="10" width="6.109375" style="17" customWidth="1"/>
    <col min="11" max="11" width="5.88671875" style="17" customWidth="1"/>
    <col min="12" max="12" width="6.33203125" style="32" customWidth="1"/>
    <col min="13" max="13" width="10.109375" style="17" customWidth="1"/>
    <col min="14" max="14" width="8.44140625" style="33" customWidth="1"/>
    <col min="15" max="15" width="19.33203125" style="17" customWidth="1"/>
    <col min="16" max="16" width="8.5546875" style="17" customWidth="1"/>
    <col min="17" max="17" width="11.33203125" style="17" hidden="1" customWidth="1"/>
    <col min="18" max="18" width="9.109375" style="17" bestFit="1" customWidth="1"/>
    <col min="19" max="19" width="15.88671875" style="17" customWidth="1"/>
    <col min="20" max="20" width="11" style="17" customWidth="1"/>
    <col min="21" max="21" width="4.109375" style="17" customWidth="1"/>
    <col min="22" max="22" width="10" style="17" customWidth="1"/>
    <col min="23" max="23" width="7.44140625" style="17" customWidth="1"/>
    <col min="24" max="16384" width="4.44140625" style="17"/>
  </cols>
  <sheetData>
    <row r="1" spans="1:18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26"/>
      <c r="N1" s="128"/>
      <c r="O1" s="126"/>
      <c r="P1" s="126"/>
      <c r="Q1" s="126"/>
      <c r="R1" s="126"/>
    </row>
    <row r="2" spans="1:18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  <c r="M2" s="126"/>
      <c r="N2" s="128"/>
      <c r="O2" s="126"/>
      <c r="P2" s="126"/>
      <c r="Q2" s="126"/>
      <c r="R2" s="126"/>
    </row>
    <row r="3" spans="1:18" x14ac:dyDescent="0.3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  <c r="M3" s="126"/>
      <c r="N3" s="128"/>
      <c r="O3" s="126"/>
      <c r="P3" s="126"/>
      <c r="Q3" s="126"/>
      <c r="R3" s="126"/>
    </row>
    <row r="4" spans="1:18" ht="13.8" thickBot="1" x14ac:dyDescent="0.3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  <c r="M4" s="126"/>
      <c r="N4" s="128"/>
      <c r="O4" s="126"/>
      <c r="P4" s="126"/>
      <c r="Q4" s="126"/>
      <c r="R4" s="126"/>
    </row>
    <row r="5" spans="1:18" ht="25.2" customHeight="1" x14ac:dyDescent="0.3">
      <c r="A5" s="202" t="s">
        <v>2</v>
      </c>
      <c r="B5" s="203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4" t="s">
        <v>11</v>
      </c>
      <c r="O5" s="194"/>
      <c r="P5" s="194"/>
      <c r="Q5" s="194"/>
      <c r="R5" s="195"/>
    </row>
    <row r="6" spans="1:18" ht="25.2" customHeight="1" x14ac:dyDescent="0.3">
      <c r="A6" s="200" t="s">
        <v>136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196"/>
      <c r="O6" s="196"/>
      <c r="P6" s="196"/>
      <c r="Q6" s="196"/>
      <c r="R6" s="197"/>
    </row>
    <row r="7" spans="1:18" ht="25.2" customHeight="1" x14ac:dyDescent="0.3">
      <c r="A7" s="222" t="s">
        <v>22</v>
      </c>
      <c r="B7" s="223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6" t="s">
        <v>8</v>
      </c>
      <c r="O7" s="216"/>
      <c r="P7" s="198"/>
      <c r="Q7" s="198"/>
      <c r="R7" s="199"/>
    </row>
    <row r="8" spans="1:18" ht="25.2" customHeight="1" thickBot="1" x14ac:dyDescent="0.35">
      <c r="A8" s="204" t="s">
        <v>21</v>
      </c>
      <c r="B8" s="205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135" t="s">
        <v>159</v>
      </c>
      <c r="Q8" s="136"/>
      <c r="R8" s="137"/>
    </row>
    <row r="9" spans="1:18" ht="20.100000000000001" customHeight="1" x14ac:dyDescent="0.3">
      <c r="A9" s="206" t="s">
        <v>0</v>
      </c>
      <c r="B9" s="213" t="s">
        <v>114</v>
      </c>
      <c r="C9" s="213"/>
      <c r="D9" s="213"/>
      <c r="E9" s="213"/>
      <c r="F9" s="213" t="s">
        <v>115</v>
      </c>
      <c r="G9" s="213"/>
      <c r="H9" s="213"/>
      <c r="I9" s="213"/>
      <c r="J9" s="213"/>
      <c r="K9" s="213"/>
      <c r="L9" s="213"/>
      <c r="M9" s="213" t="s">
        <v>118</v>
      </c>
      <c r="N9" s="213"/>
      <c r="O9" s="213"/>
      <c r="P9" s="213"/>
      <c r="Q9" s="213"/>
      <c r="R9" s="214"/>
    </row>
    <row r="10" spans="1:18" ht="58.95" customHeight="1" x14ac:dyDescent="0.3">
      <c r="A10" s="207"/>
      <c r="B10" s="154" t="s">
        <v>6</v>
      </c>
      <c r="C10" s="154" t="s">
        <v>7</v>
      </c>
      <c r="D10" s="154" t="s">
        <v>42</v>
      </c>
      <c r="E10" s="154" t="s">
        <v>10</v>
      </c>
      <c r="F10" s="154" t="s">
        <v>12</v>
      </c>
      <c r="G10" s="154" t="s">
        <v>13</v>
      </c>
      <c r="H10" s="154" t="s">
        <v>14</v>
      </c>
      <c r="I10" s="154" t="s">
        <v>15</v>
      </c>
      <c r="J10" s="154" t="s">
        <v>16</v>
      </c>
      <c r="K10" s="154" t="s">
        <v>17</v>
      </c>
      <c r="L10" s="20" t="s">
        <v>18</v>
      </c>
      <c r="M10" s="154" t="s">
        <v>44</v>
      </c>
      <c r="N10" s="21" t="s">
        <v>139</v>
      </c>
      <c r="O10" s="154" t="s">
        <v>43</v>
      </c>
      <c r="P10" s="154" t="s">
        <v>140</v>
      </c>
      <c r="Q10" s="154" t="s">
        <v>117</v>
      </c>
      <c r="R10" s="155" t="s">
        <v>141</v>
      </c>
    </row>
    <row r="11" spans="1:18" ht="25.2" customHeight="1" x14ac:dyDescent="0.3">
      <c r="A11" s="156">
        <v>1</v>
      </c>
      <c r="B11" s="22"/>
      <c r="C11" s="22"/>
      <c r="D11" s="23"/>
      <c r="E11" s="24"/>
      <c r="F11" s="22"/>
      <c r="G11" s="22"/>
      <c r="H11" s="22"/>
      <c r="I11" s="22"/>
      <c r="J11" s="22"/>
      <c r="K11" s="22"/>
      <c r="L11" s="25"/>
      <c r="M11" s="23"/>
      <c r="N11" s="117"/>
      <c r="O11" s="23"/>
      <c r="P11" s="24"/>
      <c r="Q11" s="119" t="str">
        <f>IF(E11="","",DAYS360(E11,$C$33)/360)</f>
        <v/>
      </c>
      <c r="R11" s="190" t="str">
        <f>IF(C11="","",IF($C$33="","",IF(Q11&lt;54,"NE","ANO")))</f>
        <v/>
      </c>
    </row>
    <row r="12" spans="1:18" ht="25.2" customHeight="1" x14ac:dyDescent="0.3">
      <c r="A12" s="156">
        <v>2</v>
      </c>
      <c r="B12" s="22"/>
      <c r="C12" s="22"/>
      <c r="D12" s="23"/>
      <c r="E12" s="24"/>
      <c r="F12" s="22"/>
      <c r="G12" s="22"/>
      <c r="H12" s="22"/>
      <c r="I12" s="22"/>
      <c r="J12" s="22"/>
      <c r="K12" s="22"/>
      <c r="L12" s="25"/>
      <c r="M12" s="23"/>
      <c r="N12" s="117"/>
      <c r="O12" s="23"/>
      <c r="P12" s="24"/>
      <c r="Q12" s="119" t="str">
        <f t="shared" ref="Q12:Q30" si="0">IF(E12="","",DAYS360(E12,$C$33)/360)</f>
        <v/>
      </c>
      <c r="R12" s="190" t="str">
        <f t="shared" ref="R12:R30" si="1">IF(C12="","",IF($C$33="","",IF(Q12&lt;54,"NE","ANO")))</f>
        <v/>
      </c>
    </row>
    <row r="13" spans="1:18" ht="25.2" customHeight="1" x14ac:dyDescent="0.3">
      <c r="A13" s="156">
        <v>3</v>
      </c>
      <c r="B13" s="22"/>
      <c r="C13" s="22"/>
      <c r="D13" s="23"/>
      <c r="E13" s="24"/>
      <c r="F13" s="22"/>
      <c r="G13" s="22"/>
      <c r="H13" s="22"/>
      <c r="I13" s="22"/>
      <c r="J13" s="22"/>
      <c r="K13" s="22"/>
      <c r="L13" s="25"/>
      <c r="M13" s="23"/>
      <c r="N13" s="117"/>
      <c r="O13" s="23"/>
      <c r="P13" s="24"/>
      <c r="Q13" s="119" t="str">
        <f t="shared" si="0"/>
        <v/>
      </c>
      <c r="R13" s="190" t="str">
        <f t="shared" si="1"/>
        <v/>
      </c>
    </row>
    <row r="14" spans="1:18" ht="25.2" customHeight="1" x14ac:dyDescent="0.3">
      <c r="A14" s="156">
        <v>4</v>
      </c>
      <c r="B14" s="22"/>
      <c r="C14" s="22"/>
      <c r="D14" s="23"/>
      <c r="E14" s="24"/>
      <c r="F14" s="22"/>
      <c r="G14" s="22"/>
      <c r="H14" s="22"/>
      <c r="I14" s="22"/>
      <c r="J14" s="22"/>
      <c r="K14" s="22"/>
      <c r="L14" s="25"/>
      <c r="M14" s="23"/>
      <c r="N14" s="117"/>
      <c r="O14" s="23"/>
      <c r="P14" s="24"/>
      <c r="Q14" s="119" t="str">
        <f t="shared" si="0"/>
        <v/>
      </c>
      <c r="R14" s="190" t="str">
        <f t="shared" si="1"/>
        <v/>
      </c>
    </row>
    <row r="15" spans="1:18" ht="25.2" customHeight="1" x14ac:dyDescent="0.3">
      <c r="A15" s="156">
        <v>5</v>
      </c>
      <c r="B15" s="22"/>
      <c r="C15" s="22"/>
      <c r="D15" s="23"/>
      <c r="E15" s="24"/>
      <c r="F15" s="22"/>
      <c r="G15" s="22"/>
      <c r="H15" s="22"/>
      <c r="I15" s="22"/>
      <c r="J15" s="22"/>
      <c r="K15" s="22"/>
      <c r="L15" s="25"/>
      <c r="M15" s="23"/>
      <c r="N15" s="117"/>
      <c r="O15" s="23"/>
      <c r="P15" s="24"/>
      <c r="Q15" s="119" t="str">
        <f t="shared" si="0"/>
        <v/>
      </c>
      <c r="R15" s="190" t="str">
        <f t="shared" si="1"/>
        <v/>
      </c>
    </row>
    <row r="16" spans="1:18" ht="25.2" customHeight="1" x14ac:dyDescent="0.3">
      <c r="A16" s="156">
        <v>6</v>
      </c>
      <c r="B16" s="22"/>
      <c r="C16" s="22"/>
      <c r="D16" s="23"/>
      <c r="E16" s="24"/>
      <c r="F16" s="22"/>
      <c r="G16" s="22"/>
      <c r="H16" s="22"/>
      <c r="I16" s="22"/>
      <c r="J16" s="22"/>
      <c r="K16" s="22"/>
      <c r="L16" s="25"/>
      <c r="M16" s="23"/>
      <c r="N16" s="117"/>
      <c r="O16" s="23"/>
      <c r="P16" s="24"/>
      <c r="Q16" s="119" t="str">
        <f t="shared" si="0"/>
        <v/>
      </c>
      <c r="R16" s="190" t="str">
        <f t="shared" si="1"/>
        <v/>
      </c>
    </row>
    <row r="17" spans="1:18" ht="25.2" customHeight="1" x14ac:dyDescent="0.3">
      <c r="A17" s="156">
        <v>7</v>
      </c>
      <c r="B17" s="22"/>
      <c r="C17" s="22"/>
      <c r="D17" s="23"/>
      <c r="E17" s="24"/>
      <c r="F17" s="22"/>
      <c r="G17" s="22"/>
      <c r="H17" s="22"/>
      <c r="I17" s="22"/>
      <c r="J17" s="22"/>
      <c r="K17" s="22"/>
      <c r="L17" s="25"/>
      <c r="M17" s="23"/>
      <c r="N17" s="117"/>
      <c r="O17" s="23"/>
      <c r="P17" s="24"/>
      <c r="Q17" s="119" t="str">
        <f t="shared" si="0"/>
        <v/>
      </c>
      <c r="R17" s="190" t="str">
        <f t="shared" si="1"/>
        <v/>
      </c>
    </row>
    <row r="18" spans="1:18" ht="25.2" customHeight="1" x14ac:dyDescent="0.3">
      <c r="A18" s="156">
        <v>8</v>
      </c>
      <c r="B18" s="22"/>
      <c r="C18" s="22"/>
      <c r="D18" s="23"/>
      <c r="E18" s="24"/>
      <c r="F18" s="22"/>
      <c r="G18" s="22"/>
      <c r="H18" s="22"/>
      <c r="I18" s="22"/>
      <c r="J18" s="22"/>
      <c r="K18" s="22"/>
      <c r="L18" s="25"/>
      <c r="M18" s="23"/>
      <c r="N18" s="117"/>
      <c r="O18" s="23"/>
      <c r="P18" s="24"/>
      <c r="Q18" s="119" t="str">
        <f t="shared" si="0"/>
        <v/>
      </c>
      <c r="R18" s="190" t="str">
        <f t="shared" si="1"/>
        <v/>
      </c>
    </row>
    <row r="19" spans="1:18" ht="25.2" customHeight="1" x14ac:dyDescent="0.3">
      <c r="A19" s="156">
        <v>9</v>
      </c>
      <c r="B19" s="22"/>
      <c r="C19" s="22"/>
      <c r="D19" s="23"/>
      <c r="E19" s="24"/>
      <c r="F19" s="22"/>
      <c r="G19" s="22"/>
      <c r="H19" s="22"/>
      <c r="I19" s="22"/>
      <c r="J19" s="22"/>
      <c r="K19" s="22"/>
      <c r="L19" s="25"/>
      <c r="M19" s="23"/>
      <c r="N19" s="117"/>
      <c r="O19" s="23"/>
      <c r="P19" s="24"/>
      <c r="Q19" s="119" t="str">
        <f t="shared" si="0"/>
        <v/>
      </c>
      <c r="R19" s="190" t="str">
        <f t="shared" si="1"/>
        <v/>
      </c>
    </row>
    <row r="20" spans="1:18" ht="25.2" customHeight="1" x14ac:dyDescent="0.3">
      <c r="A20" s="156">
        <v>10</v>
      </c>
      <c r="B20" s="22"/>
      <c r="C20" s="22"/>
      <c r="D20" s="23"/>
      <c r="E20" s="24"/>
      <c r="F20" s="22"/>
      <c r="G20" s="22"/>
      <c r="H20" s="22"/>
      <c r="I20" s="22"/>
      <c r="J20" s="22"/>
      <c r="K20" s="22"/>
      <c r="L20" s="25"/>
      <c r="M20" s="23"/>
      <c r="N20" s="117"/>
      <c r="O20" s="23"/>
      <c r="P20" s="24"/>
      <c r="Q20" s="119" t="str">
        <f t="shared" si="0"/>
        <v/>
      </c>
      <c r="R20" s="190" t="str">
        <f t="shared" si="1"/>
        <v/>
      </c>
    </row>
    <row r="21" spans="1:18" ht="25.2" customHeight="1" x14ac:dyDescent="0.3">
      <c r="A21" s="156">
        <v>11</v>
      </c>
      <c r="B21" s="22"/>
      <c r="C21" s="22"/>
      <c r="D21" s="23"/>
      <c r="E21" s="24"/>
      <c r="F21" s="22"/>
      <c r="G21" s="22"/>
      <c r="H21" s="22"/>
      <c r="I21" s="22"/>
      <c r="J21" s="22"/>
      <c r="K21" s="22"/>
      <c r="L21" s="25"/>
      <c r="M21" s="23"/>
      <c r="N21" s="117"/>
      <c r="O21" s="23"/>
      <c r="P21" s="24"/>
      <c r="Q21" s="119" t="str">
        <f t="shared" si="0"/>
        <v/>
      </c>
      <c r="R21" s="190" t="str">
        <f t="shared" si="1"/>
        <v/>
      </c>
    </row>
    <row r="22" spans="1:18" ht="25.2" customHeight="1" x14ac:dyDescent="0.3">
      <c r="A22" s="156">
        <v>12</v>
      </c>
      <c r="B22" s="22"/>
      <c r="C22" s="22"/>
      <c r="D22" s="23"/>
      <c r="E22" s="24"/>
      <c r="F22" s="22"/>
      <c r="G22" s="22"/>
      <c r="H22" s="22"/>
      <c r="I22" s="22"/>
      <c r="J22" s="22"/>
      <c r="K22" s="22"/>
      <c r="L22" s="25"/>
      <c r="M22" s="23"/>
      <c r="N22" s="117"/>
      <c r="O22" s="23"/>
      <c r="P22" s="24"/>
      <c r="Q22" s="119" t="str">
        <f t="shared" si="0"/>
        <v/>
      </c>
      <c r="R22" s="190" t="str">
        <f t="shared" si="1"/>
        <v/>
      </c>
    </row>
    <row r="23" spans="1:18" ht="25.2" customHeight="1" x14ac:dyDescent="0.3">
      <c r="A23" s="156">
        <v>13</v>
      </c>
      <c r="B23" s="22"/>
      <c r="C23" s="22"/>
      <c r="D23" s="23"/>
      <c r="E23" s="24"/>
      <c r="F23" s="22"/>
      <c r="G23" s="22"/>
      <c r="H23" s="22"/>
      <c r="I23" s="22"/>
      <c r="J23" s="22"/>
      <c r="K23" s="22"/>
      <c r="L23" s="25"/>
      <c r="M23" s="23"/>
      <c r="N23" s="117"/>
      <c r="O23" s="23"/>
      <c r="P23" s="24"/>
      <c r="Q23" s="119" t="str">
        <f t="shared" si="0"/>
        <v/>
      </c>
      <c r="R23" s="190" t="str">
        <f t="shared" si="1"/>
        <v/>
      </c>
    </row>
    <row r="24" spans="1:18" ht="25.2" customHeight="1" x14ac:dyDescent="0.3">
      <c r="A24" s="156">
        <v>14</v>
      </c>
      <c r="B24" s="22"/>
      <c r="C24" s="22"/>
      <c r="D24" s="23"/>
      <c r="E24" s="24"/>
      <c r="F24" s="22"/>
      <c r="G24" s="22"/>
      <c r="H24" s="22"/>
      <c r="I24" s="22"/>
      <c r="J24" s="22"/>
      <c r="K24" s="22"/>
      <c r="L24" s="25"/>
      <c r="M24" s="23"/>
      <c r="N24" s="117"/>
      <c r="O24" s="23"/>
      <c r="P24" s="24"/>
      <c r="Q24" s="119" t="str">
        <f t="shared" si="0"/>
        <v/>
      </c>
      <c r="R24" s="190" t="str">
        <f t="shared" si="1"/>
        <v/>
      </c>
    </row>
    <row r="25" spans="1:18" ht="25.2" customHeight="1" x14ac:dyDescent="0.3">
      <c r="A25" s="156">
        <v>15</v>
      </c>
      <c r="B25" s="22"/>
      <c r="C25" s="22"/>
      <c r="D25" s="23"/>
      <c r="E25" s="24"/>
      <c r="F25" s="22"/>
      <c r="G25" s="22"/>
      <c r="H25" s="22"/>
      <c r="I25" s="22"/>
      <c r="J25" s="22"/>
      <c r="K25" s="22"/>
      <c r="L25" s="25"/>
      <c r="M25" s="23"/>
      <c r="N25" s="117"/>
      <c r="O25" s="23"/>
      <c r="P25" s="24"/>
      <c r="Q25" s="119" t="str">
        <f t="shared" si="0"/>
        <v/>
      </c>
      <c r="R25" s="190" t="str">
        <f t="shared" si="1"/>
        <v/>
      </c>
    </row>
    <row r="26" spans="1:18" ht="25.2" customHeight="1" x14ac:dyDescent="0.3">
      <c r="A26" s="156">
        <v>16</v>
      </c>
      <c r="B26" s="22"/>
      <c r="C26" s="22"/>
      <c r="D26" s="23"/>
      <c r="E26" s="24"/>
      <c r="F26" s="22"/>
      <c r="G26" s="22"/>
      <c r="H26" s="22"/>
      <c r="I26" s="22"/>
      <c r="J26" s="22"/>
      <c r="K26" s="22"/>
      <c r="L26" s="25"/>
      <c r="M26" s="23"/>
      <c r="N26" s="117"/>
      <c r="O26" s="23"/>
      <c r="P26" s="24"/>
      <c r="Q26" s="119" t="str">
        <f t="shared" si="0"/>
        <v/>
      </c>
      <c r="R26" s="190" t="str">
        <f t="shared" si="1"/>
        <v/>
      </c>
    </row>
    <row r="27" spans="1:18" ht="25.2" customHeight="1" x14ac:dyDescent="0.3">
      <c r="A27" s="156">
        <v>17</v>
      </c>
      <c r="B27" s="22"/>
      <c r="C27" s="22"/>
      <c r="D27" s="23"/>
      <c r="E27" s="24"/>
      <c r="F27" s="22"/>
      <c r="G27" s="22"/>
      <c r="H27" s="22"/>
      <c r="I27" s="22"/>
      <c r="J27" s="22"/>
      <c r="K27" s="22"/>
      <c r="L27" s="25"/>
      <c r="M27" s="23"/>
      <c r="N27" s="117"/>
      <c r="O27" s="23"/>
      <c r="P27" s="24"/>
      <c r="Q27" s="119" t="str">
        <f t="shared" si="0"/>
        <v/>
      </c>
      <c r="R27" s="190" t="str">
        <f t="shared" si="1"/>
        <v/>
      </c>
    </row>
    <row r="28" spans="1:18" ht="25.2" customHeight="1" x14ac:dyDescent="0.3">
      <c r="A28" s="156">
        <v>18</v>
      </c>
      <c r="B28" s="22"/>
      <c r="C28" s="22"/>
      <c r="D28" s="23"/>
      <c r="E28" s="24"/>
      <c r="F28" s="22"/>
      <c r="G28" s="22"/>
      <c r="H28" s="22"/>
      <c r="I28" s="22"/>
      <c r="J28" s="22"/>
      <c r="K28" s="22"/>
      <c r="L28" s="25"/>
      <c r="M28" s="23"/>
      <c r="N28" s="117"/>
      <c r="O28" s="23"/>
      <c r="P28" s="24"/>
      <c r="Q28" s="119" t="str">
        <f t="shared" si="0"/>
        <v/>
      </c>
      <c r="R28" s="190" t="str">
        <f t="shared" si="1"/>
        <v/>
      </c>
    </row>
    <row r="29" spans="1:18" ht="25.2" customHeight="1" x14ac:dyDescent="0.3">
      <c r="A29" s="156">
        <v>19</v>
      </c>
      <c r="B29" s="22"/>
      <c r="C29" s="22"/>
      <c r="D29" s="23"/>
      <c r="E29" s="24"/>
      <c r="F29" s="22"/>
      <c r="G29" s="22"/>
      <c r="H29" s="22"/>
      <c r="I29" s="22"/>
      <c r="J29" s="22"/>
      <c r="K29" s="22"/>
      <c r="L29" s="25"/>
      <c r="M29" s="23"/>
      <c r="N29" s="117"/>
      <c r="O29" s="23"/>
      <c r="P29" s="24"/>
      <c r="Q29" s="119" t="str">
        <f t="shared" si="0"/>
        <v/>
      </c>
      <c r="R29" s="190" t="str">
        <f t="shared" si="1"/>
        <v/>
      </c>
    </row>
    <row r="30" spans="1:18" ht="25.2" customHeight="1" thickBot="1" x14ac:dyDescent="0.35">
      <c r="A30" s="26">
        <v>20</v>
      </c>
      <c r="B30" s="27"/>
      <c r="C30" s="27"/>
      <c r="D30" s="27"/>
      <c r="E30" s="28"/>
      <c r="F30" s="27"/>
      <c r="G30" s="27"/>
      <c r="H30" s="27"/>
      <c r="I30" s="27"/>
      <c r="J30" s="27"/>
      <c r="K30" s="27"/>
      <c r="L30" s="29"/>
      <c r="M30" s="27"/>
      <c r="N30" s="118"/>
      <c r="O30" s="30"/>
      <c r="P30" s="28"/>
      <c r="Q30" s="120" t="str">
        <f t="shared" si="0"/>
        <v/>
      </c>
      <c r="R30" s="191" t="str">
        <f t="shared" si="1"/>
        <v/>
      </c>
    </row>
    <row r="31" spans="1:18" x14ac:dyDescent="0.3">
      <c r="A31" s="31" t="s">
        <v>1</v>
      </c>
      <c r="B31" s="31"/>
      <c r="C31" s="31"/>
      <c r="D31" s="31"/>
      <c r="E31" s="31"/>
      <c r="F31" s="14"/>
      <c r="G31" s="14"/>
      <c r="H31" s="14"/>
      <c r="I31" s="14"/>
      <c r="J31" s="14"/>
      <c r="K31" s="14"/>
      <c r="L31" s="15"/>
      <c r="M31" s="14"/>
      <c r="N31" s="16"/>
      <c r="O31" s="14"/>
      <c r="P31" s="14"/>
      <c r="Q31" s="14"/>
      <c r="R31" s="14"/>
    </row>
    <row r="32" spans="1:18" ht="30.75" customHeight="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6"/>
      <c r="O32" s="14"/>
      <c r="P32" s="14"/>
      <c r="Q32" s="14"/>
      <c r="R32" s="14"/>
    </row>
    <row r="33" spans="1:18" ht="25.2" customHeight="1" x14ac:dyDescent="0.3">
      <c r="A33" s="193" t="s">
        <v>3</v>
      </c>
      <c r="B33" s="193"/>
      <c r="C33" s="211"/>
      <c r="D33" s="211"/>
      <c r="E33" s="211"/>
      <c r="F33" s="209" t="s">
        <v>20</v>
      </c>
      <c r="G33" s="209"/>
      <c r="H33" s="209"/>
      <c r="I33" s="209"/>
      <c r="J33" s="209"/>
      <c r="K33" s="209"/>
      <c r="L33" s="209"/>
      <c r="M33" s="209"/>
      <c r="N33" s="209"/>
      <c r="O33" s="210" t="s">
        <v>19</v>
      </c>
      <c r="P33" s="210"/>
      <c r="Q33" s="210"/>
      <c r="R33" s="210"/>
    </row>
    <row r="34" spans="1:18" ht="25.2" customHeight="1" x14ac:dyDescent="0.3">
      <c r="A34" s="193" t="s">
        <v>4</v>
      </c>
      <c r="B34" s="193"/>
      <c r="C34" s="220"/>
      <c r="D34" s="220"/>
      <c r="E34" s="220"/>
      <c r="F34" s="224"/>
      <c r="G34" s="224"/>
      <c r="H34" s="224"/>
      <c r="I34" s="224"/>
      <c r="J34" s="224"/>
      <c r="K34" s="224"/>
      <c r="L34" s="224"/>
      <c r="M34" s="224"/>
      <c r="N34" s="224"/>
      <c r="O34" s="210"/>
      <c r="P34" s="210"/>
      <c r="Q34" s="210"/>
      <c r="R34" s="210"/>
    </row>
    <row r="35" spans="1:18" ht="25.2" customHeight="1" x14ac:dyDescent="0.3">
      <c r="A35" s="193" t="s">
        <v>9</v>
      </c>
      <c r="B35" s="193"/>
      <c r="C35" s="221"/>
      <c r="D35" s="221"/>
      <c r="E35" s="221"/>
      <c r="F35" s="224"/>
      <c r="G35" s="224"/>
      <c r="H35" s="224"/>
      <c r="I35" s="224"/>
      <c r="J35" s="224"/>
      <c r="K35" s="224"/>
      <c r="L35" s="224"/>
      <c r="M35" s="224"/>
      <c r="N35" s="224"/>
      <c r="O35" s="210"/>
      <c r="P35" s="210"/>
      <c r="Q35" s="210"/>
      <c r="R35" s="210"/>
    </row>
    <row r="36" spans="1:18" ht="25.2" customHeight="1" x14ac:dyDescent="0.3">
      <c r="A36" s="193" t="s">
        <v>5</v>
      </c>
      <c r="B36" s="193"/>
      <c r="C36" s="218"/>
      <c r="D36" s="219"/>
      <c r="E36" s="219"/>
      <c r="F36" s="224"/>
      <c r="G36" s="224"/>
      <c r="H36" s="224"/>
      <c r="I36" s="224"/>
      <c r="J36" s="224"/>
      <c r="K36" s="224"/>
      <c r="L36" s="224"/>
      <c r="M36" s="224"/>
      <c r="N36" s="224"/>
      <c r="O36" s="210"/>
      <c r="P36" s="210"/>
      <c r="Q36" s="210"/>
      <c r="R36" s="210"/>
    </row>
    <row r="37" spans="1:18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6"/>
      <c r="O37" s="14"/>
      <c r="P37" s="14"/>
      <c r="Q37" s="14"/>
      <c r="R37" s="14"/>
    </row>
    <row r="38" spans="1:18" ht="27" customHeight="1" x14ac:dyDescent="0.3">
      <c r="A38" s="18" t="s">
        <v>110</v>
      </c>
      <c r="B38" s="217" t="s">
        <v>165</v>
      </c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14"/>
      <c r="R38" s="14"/>
    </row>
    <row r="39" spans="1:18" x14ac:dyDescent="0.3">
      <c r="A39" s="121" t="s">
        <v>111</v>
      </c>
      <c r="B39" s="14" t="s">
        <v>109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6"/>
      <c r="O39" s="14"/>
      <c r="P39" s="14"/>
      <c r="Q39" s="14"/>
      <c r="R39" s="14"/>
    </row>
    <row r="40" spans="1:18" x14ac:dyDescent="0.3">
      <c r="A40" s="121" t="s">
        <v>112</v>
      </c>
      <c r="B40" s="14" t="s">
        <v>173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6"/>
      <c r="O40" s="14"/>
      <c r="P40" s="14"/>
      <c r="Q40" s="14"/>
      <c r="R40" s="14"/>
    </row>
    <row r="41" spans="1:18" ht="25.2" customHeight="1" x14ac:dyDescent="0.3">
      <c r="A41" s="122" t="s">
        <v>116</v>
      </c>
      <c r="B41" s="212" t="s">
        <v>160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19"/>
      <c r="R41" s="19"/>
    </row>
    <row r="42" spans="1:18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16"/>
      <c r="O42" s="14"/>
      <c r="P42" s="14"/>
      <c r="Q42" s="14"/>
      <c r="R42" s="14"/>
    </row>
  </sheetData>
  <sheetProtection algorithmName="SHA-512" hashValue="gqmBeUAxZdr0YV7bLsxzK5Ltezee0y/0AsY3U8O9gSXurzFRqJGNCl8U1mj0U7d7QAMlfQux7ZxQNAcCretgFg==" saltValue="M8Efk0t9TuvMWAL5clF2YQ==" spinCount="100000" sheet="1"/>
  <mergeCells count="28">
    <mergeCell ref="B41:P41"/>
    <mergeCell ref="M9:R9"/>
    <mergeCell ref="C7:M7"/>
    <mergeCell ref="N7:O7"/>
    <mergeCell ref="B38:P38"/>
    <mergeCell ref="C36:E36"/>
    <mergeCell ref="F9:L9"/>
    <mergeCell ref="C34:E34"/>
    <mergeCell ref="C35:E35"/>
    <mergeCell ref="A7:B7"/>
    <mergeCell ref="B9:E9"/>
    <mergeCell ref="J34:N36"/>
    <mergeCell ref="F34:I36"/>
    <mergeCell ref="C5:M5"/>
    <mergeCell ref="A33:B33"/>
    <mergeCell ref="N5:R6"/>
    <mergeCell ref="P7:R7"/>
    <mergeCell ref="A6:M6"/>
    <mergeCell ref="A5:B5"/>
    <mergeCell ref="A8:B8"/>
    <mergeCell ref="A9:A10"/>
    <mergeCell ref="C8:O8"/>
    <mergeCell ref="F33:N33"/>
    <mergeCell ref="O33:R36"/>
    <mergeCell ref="A36:B36"/>
    <mergeCell ref="A34:B34"/>
    <mergeCell ref="A35:B35"/>
    <mergeCell ref="C33:E33"/>
  </mergeCells>
  <printOptions horizontalCentered="1"/>
  <pageMargins left="0.23622047244094491" right="0.11811023622047245" top="0.35433070866141736" bottom="0.74803149606299213" header="0.31496062992125984" footer="0.31496062992125984"/>
  <pageSetup paperSize="9" scale="87" fitToHeight="2" orientation="landscape" horizontalDpi="300" verticalDpi="300" r:id="rId1"/>
  <headerFooter>
    <oddFooter xml:space="preserve">&amp;L&amp;9Podpora odborného vzdělávání zaměstnanců II
reg. č. CZ.03.1.52/0.0/0.0/15_021/0000053
OSÚ&amp;R
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workbookViewId="0">
      <pane ySplit="9" topLeftCell="A10" activePane="bottomLeft" state="frozen"/>
      <selection pane="bottomLeft" activeCell="C8" sqref="C8:I8"/>
    </sheetView>
  </sheetViews>
  <sheetFormatPr defaultColWidth="9.109375" defaultRowHeight="13.2" x14ac:dyDescent="0.3"/>
  <cols>
    <col min="1" max="1" width="4.88671875" style="58" customWidth="1"/>
    <col min="2" max="3" width="18.88671875" style="58" customWidth="1"/>
    <col min="4" max="4" width="5" style="58" bestFit="1" customWidth="1"/>
    <col min="5" max="5" width="10.88671875" style="58" bestFit="1" customWidth="1"/>
    <col min="6" max="6" width="10.109375" style="58" customWidth="1"/>
    <col min="7" max="7" width="10.5546875" style="58" customWidth="1"/>
    <col min="8" max="16384" width="9.109375" style="58"/>
  </cols>
  <sheetData>
    <row r="1" spans="1:19" x14ac:dyDescent="0.3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spans="1:19" x14ac:dyDescent="0.3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19" x14ac:dyDescent="0.3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</row>
    <row r="4" spans="1:19" ht="34.950000000000003" customHeight="1" thickBot="1" x14ac:dyDescent="0.3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9"/>
      <c r="O4" s="269"/>
      <c r="P4" s="269"/>
      <c r="Q4" s="269"/>
      <c r="R4" s="269"/>
      <c r="S4" s="269"/>
    </row>
    <row r="5" spans="1:19" ht="25.2" customHeight="1" x14ac:dyDescent="0.3">
      <c r="A5" s="270" t="s">
        <v>23</v>
      </c>
      <c r="B5" s="271"/>
      <c r="C5" s="281" t="str">
        <f>IF('Příloha 1 k dohodě'!$C$5="","",'Příloha 1 k dohodě'!$C$5)</f>
        <v/>
      </c>
      <c r="D5" s="282"/>
      <c r="E5" s="282"/>
      <c r="F5" s="282"/>
      <c r="G5" s="282"/>
      <c r="H5" s="282"/>
      <c r="I5" s="283"/>
      <c r="J5" s="277" t="s">
        <v>11</v>
      </c>
      <c r="K5" s="278"/>
      <c r="L5" s="278"/>
      <c r="M5" s="278"/>
      <c r="N5" s="287" t="s">
        <v>49</v>
      </c>
      <c r="O5" s="288"/>
      <c r="P5" s="272"/>
      <c r="Q5" s="273"/>
      <c r="R5" s="273"/>
      <c r="S5" s="274"/>
    </row>
    <row r="6" spans="1:19" ht="25.2" customHeight="1" x14ac:dyDescent="0.3">
      <c r="A6" s="61" t="s">
        <v>27</v>
      </c>
      <c r="B6" s="62"/>
      <c r="C6" s="62"/>
      <c r="D6" s="62"/>
      <c r="E6" s="62"/>
      <c r="F6" s="62"/>
      <c r="G6" s="62"/>
      <c r="H6" s="62"/>
      <c r="I6" s="62"/>
      <c r="J6" s="279"/>
      <c r="K6" s="280"/>
      <c r="L6" s="280"/>
      <c r="M6" s="280"/>
      <c r="N6" s="285" t="s">
        <v>28</v>
      </c>
      <c r="O6" s="286"/>
      <c r="P6" s="275"/>
      <c r="Q6" s="275"/>
      <c r="R6" s="275"/>
      <c r="S6" s="276"/>
    </row>
    <row r="7" spans="1:19" ht="25.2" customHeight="1" x14ac:dyDescent="0.3">
      <c r="A7" s="261" t="s">
        <v>24</v>
      </c>
      <c r="B7" s="262"/>
      <c r="C7" s="228" t="str">
        <f>IF('Příloha 1 k dohodě'!$C$7="","",'Příloha 1 k dohodě'!$C$7)</f>
        <v/>
      </c>
      <c r="D7" s="284"/>
      <c r="E7" s="284"/>
      <c r="F7" s="284"/>
      <c r="G7" s="284"/>
      <c r="H7" s="284"/>
      <c r="I7" s="229"/>
      <c r="J7" s="209" t="s">
        <v>8</v>
      </c>
      <c r="K7" s="209"/>
      <c r="L7" s="263" t="str">
        <f>IF('Příloha 1 k dohodě'!$P$7="","",'Příloha 1 k dohodě'!$P$7)</f>
        <v/>
      </c>
      <c r="M7" s="264"/>
      <c r="N7" s="285" t="s">
        <v>66</v>
      </c>
      <c r="O7" s="286"/>
      <c r="P7" s="275"/>
      <c r="Q7" s="275"/>
      <c r="R7" s="275"/>
      <c r="S7" s="276"/>
    </row>
    <row r="8" spans="1:19" ht="25.2" customHeight="1" thickBot="1" x14ac:dyDescent="0.35">
      <c r="A8" s="265" t="s">
        <v>29</v>
      </c>
      <c r="B8" s="266"/>
      <c r="C8" s="257" t="str">
        <f>IF('Příloha 1 k dohodě'!C8="","",'Příloha 1 k dohodě'!C8)</f>
        <v/>
      </c>
      <c r="D8" s="258"/>
      <c r="E8" s="258"/>
      <c r="F8" s="258"/>
      <c r="G8" s="258"/>
      <c r="H8" s="258"/>
      <c r="I8" s="259"/>
      <c r="J8" s="255" t="s">
        <v>158</v>
      </c>
      <c r="K8" s="256"/>
      <c r="L8" s="255" t="str">
        <f>IF('Příloha 1 k dohodě'!R8="","",'Příloha 1 k dohodě'!R8)</f>
        <v/>
      </c>
      <c r="M8" s="260"/>
      <c r="N8" s="289" t="s">
        <v>133</v>
      </c>
      <c r="O8" s="290"/>
      <c r="P8" s="247"/>
      <c r="Q8" s="247"/>
      <c r="R8" s="247"/>
      <c r="S8" s="248"/>
    </row>
    <row r="9" spans="1:19" ht="25.2" customHeight="1" x14ac:dyDescent="0.3">
      <c r="A9" s="63" t="s">
        <v>0</v>
      </c>
      <c r="B9" s="64" t="s">
        <v>6</v>
      </c>
      <c r="C9" s="65" t="s">
        <v>7</v>
      </c>
      <c r="D9" s="65" t="s">
        <v>42</v>
      </c>
      <c r="E9" s="66" t="s">
        <v>25</v>
      </c>
      <c r="F9" s="249" t="s">
        <v>166</v>
      </c>
      <c r="G9" s="250"/>
      <c r="H9" s="250"/>
      <c r="I9" s="250"/>
      <c r="J9" s="250"/>
      <c r="K9" s="250"/>
      <c r="L9" s="250"/>
      <c r="M9" s="250"/>
      <c r="N9" s="251"/>
      <c r="O9" s="251"/>
      <c r="P9" s="251"/>
      <c r="Q9" s="251"/>
      <c r="R9" s="251"/>
      <c r="S9" s="252"/>
    </row>
    <row r="10" spans="1:19" ht="25.2" customHeight="1" x14ac:dyDescent="0.3">
      <c r="A10" s="67">
        <v>1</v>
      </c>
      <c r="B10" s="158" t="str">
        <f>IF('Příloha 1 k dohodě'!B11="","",'Příloha 1 k dohodě'!B11)</f>
        <v/>
      </c>
      <c r="C10" s="158" t="str">
        <f>IF('Příloha 1 k dohodě'!C11="","",'Příloha 1 k dohodě'!C11)</f>
        <v/>
      </c>
      <c r="D10" s="158" t="str">
        <f>IF('Příloha 1 k dohodě'!D11="","",'Příloha 1 k dohodě'!D11)</f>
        <v/>
      </c>
      <c r="E10" s="165" t="str">
        <f>IF('Příloha 1 k dohodě'!E11="","",'Příloha 1 k dohodě'!E11)</f>
        <v/>
      </c>
      <c r="F10" s="68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</row>
    <row r="11" spans="1:19" ht="25.2" customHeight="1" x14ac:dyDescent="0.3">
      <c r="A11" s="67">
        <v>2</v>
      </c>
      <c r="B11" s="158" t="str">
        <f>IF('Příloha 1 k dohodě'!B12="","",'Příloha 1 k dohodě'!B12)</f>
        <v/>
      </c>
      <c r="C11" s="158" t="str">
        <f>IF('Příloha 1 k dohodě'!C12="","",'Příloha 1 k dohodě'!C12)</f>
        <v/>
      </c>
      <c r="D11" s="158" t="str">
        <f>IF('Příloha 1 k dohodě'!D12="","",'Příloha 1 k dohodě'!D12)</f>
        <v/>
      </c>
      <c r="E11" s="165" t="str">
        <f>IF('Příloha 1 k dohodě'!E12="","",'Příloha 1 k dohodě'!E12)</f>
        <v/>
      </c>
      <c r="F11" s="68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</row>
    <row r="12" spans="1:19" ht="25.2" customHeight="1" x14ac:dyDescent="0.3">
      <c r="A12" s="67">
        <v>3</v>
      </c>
      <c r="B12" s="158" t="str">
        <f>IF('Příloha 1 k dohodě'!B13="","",'Příloha 1 k dohodě'!B13)</f>
        <v/>
      </c>
      <c r="C12" s="158" t="str">
        <f>IF('Příloha 1 k dohodě'!C13="","",'Příloha 1 k dohodě'!C13)</f>
        <v/>
      </c>
      <c r="D12" s="158" t="str">
        <f>IF('Příloha 1 k dohodě'!D13="","",'Příloha 1 k dohodě'!D13)</f>
        <v/>
      </c>
      <c r="E12" s="165" t="str">
        <f>IF('Příloha 1 k dohodě'!E13="","",'Příloha 1 k dohodě'!E13)</f>
        <v/>
      </c>
      <c r="F12" s="68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0"/>
    </row>
    <row r="13" spans="1:19" ht="25.2" customHeight="1" x14ac:dyDescent="0.3">
      <c r="A13" s="67">
        <v>4</v>
      </c>
      <c r="B13" s="158" t="str">
        <f>IF('Příloha 1 k dohodě'!B14="","",'Příloha 1 k dohodě'!B14)</f>
        <v/>
      </c>
      <c r="C13" s="158" t="str">
        <f>IF('Příloha 1 k dohodě'!C14="","",'Příloha 1 k dohodě'!C14)</f>
        <v/>
      </c>
      <c r="D13" s="158" t="str">
        <f>IF('Příloha 1 k dohodě'!D14="","",'Příloha 1 k dohodě'!D14)</f>
        <v/>
      </c>
      <c r="E13" s="165" t="str">
        <f>IF('Příloha 1 k dohodě'!E14="","",'Příloha 1 k dohodě'!E14)</f>
        <v/>
      </c>
      <c r="F13" s="68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0"/>
    </row>
    <row r="14" spans="1:19" ht="25.2" customHeight="1" x14ac:dyDescent="0.3">
      <c r="A14" s="67">
        <v>5</v>
      </c>
      <c r="B14" s="158" t="str">
        <f>IF('Příloha 1 k dohodě'!B15="","",'Příloha 1 k dohodě'!B15)</f>
        <v/>
      </c>
      <c r="C14" s="158" t="str">
        <f>IF('Příloha 1 k dohodě'!C15="","",'Příloha 1 k dohodě'!C15)</f>
        <v/>
      </c>
      <c r="D14" s="158" t="str">
        <f>IF('Příloha 1 k dohodě'!D15="","",'Příloha 1 k dohodě'!D15)</f>
        <v/>
      </c>
      <c r="E14" s="165" t="str">
        <f>IF('Příloha 1 k dohodě'!E15="","",'Příloha 1 k dohodě'!E15)</f>
        <v/>
      </c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70"/>
    </row>
    <row r="15" spans="1:19" ht="25.2" customHeight="1" x14ac:dyDescent="0.3">
      <c r="A15" s="67">
        <v>6</v>
      </c>
      <c r="B15" s="158" t="str">
        <f>IF('Příloha 1 k dohodě'!B16="","",'Příloha 1 k dohodě'!B16)</f>
        <v/>
      </c>
      <c r="C15" s="158" t="str">
        <f>IF('Příloha 1 k dohodě'!C16="","",'Příloha 1 k dohodě'!C16)</f>
        <v/>
      </c>
      <c r="D15" s="158" t="str">
        <f>IF('Příloha 1 k dohodě'!D16="","",'Příloha 1 k dohodě'!D16)</f>
        <v/>
      </c>
      <c r="E15" s="165" t="str">
        <f>IF('Příloha 1 k dohodě'!E16="","",'Příloha 1 k dohodě'!E16)</f>
        <v/>
      </c>
      <c r="F15" s="68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</row>
    <row r="16" spans="1:19" ht="25.2" customHeight="1" x14ac:dyDescent="0.3">
      <c r="A16" s="67">
        <v>7</v>
      </c>
      <c r="B16" s="158" t="str">
        <f>IF('Příloha 1 k dohodě'!B17="","",'Příloha 1 k dohodě'!B17)</f>
        <v/>
      </c>
      <c r="C16" s="158" t="str">
        <f>IF('Příloha 1 k dohodě'!C17="","",'Příloha 1 k dohodě'!C17)</f>
        <v/>
      </c>
      <c r="D16" s="158" t="str">
        <f>IF('Příloha 1 k dohodě'!D17="","",'Příloha 1 k dohodě'!D17)</f>
        <v/>
      </c>
      <c r="E16" s="165" t="str">
        <f>IF('Příloha 1 k dohodě'!E17="","",'Příloha 1 k dohodě'!E17)</f>
        <v/>
      </c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0"/>
    </row>
    <row r="17" spans="1:19" ht="25.2" customHeight="1" x14ac:dyDescent="0.3">
      <c r="A17" s="67">
        <v>8</v>
      </c>
      <c r="B17" s="158" t="str">
        <f>IF('Příloha 1 k dohodě'!B18="","",'Příloha 1 k dohodě'!B18)</f>
        <v/>
      </c>
      <c r="C17" s="158" t="str">
        <f>IF('Příloha 1 k dohodě'!C18="","",'Příloha 1 k dohodě'!C18)</f>
        <v/>
      </c>
      <c r="D17" s="158" t="str">
        <f>IF('Příloha 1 k dohodě'!D18="","",'Příloha 1 k dohodě'!D18)</f>
        <v/>
      </c>
      <c r="E17" s="165" t="str">
        <f>IF('Příloha 1 k dohodě'!E18="","",'Příloha 1 k dohodě'!E18)</f>
        <v/>
      </c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</row>
    <row r="18" spans="1:19" ht="25.2" customHeight="1" x14ac:dyDescent="0.3">
      <c r="A18" s="67">
        <v>9</v>
      </c>
      <c r="B18" s="158" t="str">
        <f>IF('Příloha 1 k dohodě'!B19="","",'Příloha 1 k dohodě'!B19)</f>
        <v/>
      </c>
      <c r="C18" s="158" t="str">
        <f>IF('Příloha 1 k dohodě'!C19="","",'Příloha 1 k dohodě'!C19)</f>
        <v/>
      </c>
      <c r="D18" s="158" t="str">
        <f>IF('Příloha 1 k dohodě'!D19="","",'Příloha 1 k dohodě'!D19)</f>
        <v/>
      </c>
      <c r="E18" s="165" t="str">
        <f>IF('Příloha 1 k dohodě'!E19="","",'Příloha 1 k dohodě'!E19)</f>
        <v/>
      </c>
      <c r="F18" s="68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0"/>
    </row>
    <row r="19" spans="1:19" ht="25.2" customHeight="1" x14ac:dyDescent="0.3">
      <c r="A19" s="67">
        <v>10</v>
      </c>
      <c r="B19" s="158" t="str">
        <f>IF('Příloha 1 k dohodě'!B20="","",'Příloha 1 k dohodě'!B20)</f>
        <v/>
      </c>
      <c r="C19" s="158" t="str">
        <f>IF('Příloha 1 k dohodě'!C20="","",'Příloha 1 k dohodě'!C20)</f>
        <v/>
      </c>
      <c r="D19" s="158" t="str">
        <f>IF('Příloha 1 k dohodě'!D20="","",'Příloha 1 k dohodě'!D20)</f>
        <v/>
      </c>
      <c r="E19" s="165" t="str">
        <f>IF('Příloha 1 k dohodě'!E20="","",'Příloha 1 k dohodě'!E20)</f>
        <v/>
      </c>
      <c r="F19" s="68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</row>
    <row r="20" spans="1:19" ht="25.2" customHeight="1" x14ac:dyDescent="0.3">
      <c r="A20" s="67">
        <v>11</v>
      </c>
      <c r="B20" s="158" t="str">
        <f>IF('Příloha 1 k dohodě'!B21="","",'Příloha 1 k dohodě'!B21)</f>
        <v/>
      </c>
      <c r="C20" s="158" t="str">
        <f>IF('Příloha 1 k dohodě'!C21="","",'Příloha 1 k dohodě'!C21)</f>
        <v/>
      </c>
      <c r="D20" s="158" t="str">
        <f>IF('Příloha 1 k dohodě'!D21="","",'Příloha 1 k dohodě'!D21)</f>
        <v/>
      </c>
      <c r="E20" s="165" t="str">
        <f>IF('Příloha 1 k dohodě'!E21="","",'Příloha 1 k dohodě'!E21)</f>
        <v/>
      </c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</row>
    <row r="21" spans="1:19" ht="25.2" customHeight="1" x14ac:dyDescent="0.3">
      <c r="A21" s="67">
        <v>12</v>
      </c>
      <c r="B21" s="158" t="str">
        <f>IF('Příloha 1 k dohodě'!B22="","",'Příloha 1 k dohodě'!B22)</f>
        <v/>
      </c>
      <c r="C21" s="158" t="str">
        <f>IF('Příloha 1 k dohodě'!C22="","",'Příloha 1 k dohodě'!C22)</f>
        <v/>
      </c>
      <c r="D21" s="158" t="str">
        <f>IF('Příloha 1 k dohodě'!D22="","",'Příloha 1 k dohodě'!D22)</f>
        <v/>
      </c>
      <c r="E21" s="165" t="str">
        <f>IF('Příloha 1 k dohodě'!E22="","",'Příloha 1 k dohodě'!E22)</f>
        <v/>
      </c>
      <c r="F21" s="68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</row>
    <row r="22" spans="1:19" ht="25.2" customHeight="1" x14ac:dyDescent="0.3">
      <c r="A22" s="67">
        <v>13</v>
      </c>
      <c r="B22" s="158" t="str">
        <f>IF('Příloha 1 k dohodě'!B23="","",'Příloha 1 k dohodě'!B23)</f>
        <v/>
      </c>
      <c r="C22" s="158" t="str">
        <f>IF('Příloha 1 k dohodě'!C23="","",'Příloha 1 k dohodě'!C23)</f>
        <v/>
      </c>
      <c r="D22" s="158" t="str">
        <f>IF('Příloha 1 k dohodě'!D23="","",'Příloha 1 k dohodě'!D23)</f>
        <v/>
      </c>
      <c r="E22" s="165" t="str">
        <f>IF('Příloha 1 k dohodě'!E23="","",'Příloha 1 k dohodě'!E23)</f>
        <v/>
      </c>
      <c r="F22" s="68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</row>
    <row r="23" spans="1:19" ht="25.2" customHeight="1" x14ac:dyDescent="0.3">
      <c r="A23" s="67">
        <v>14</v>
      </c>
      <c r="B23" s="158" t="str">
        <f>IF('Příloha 1 k dohodě'!B24="","",'Příloha 1 k dohodě'!B24)</f>
        <v/>
      </c>
      <c r="C23" s="158" t="str">
        <f>IF('Příloha 1 k dohodě'!C24="","",'Příloha 1 k dohodě'!C24)</f>
        <v/>
      </c>
      <c r="D23" s="158" t="str">
        <f>IF('Příloha 1 k dohodě'!D24="","",'Příloha 1 k dohodě'!D24)</f>
        <v/>
      </c>
      <c r="E23" s="165" t="str">
        <f>IF('Příloha 1 k dohodě'!E24="","",'Příloha 1 k dohodě'!E24)</f>
        <v/>
      </c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</row>
    <row r="24" spans="1:19" ht="25.2" customHeight="1" x14ac:dyDescent="0.3">
      <c r="A24" s="67">
        <v>15</v>
      </c>
      <c r="B24" s="158" t="str">
        <f>IF('Příloha 1 k dohodě'!B25="","",'Příloha 1 k dohodě'!B25)</f>
        <v/>
      </c>
      <c r="C24" s="158" t="str">
        <f>IF('Příloha 1 k dohodě'!C25="","",'Příloha 1 k dohodě'!C25)</f>
        <v/>
      </c>
      <c r="D24" s="158" t="str">
        <f>IF('Příloha 1 k dohodě'!D25="","",'Příloha 1 k dohodě'!D25)</f>
        <v/>
      </c>
      <c r="E24" s="165" t="str">
        <f>IF('Příloha 1 k dohodě'!E25="","",'Příloha 1 k dohodě'!E25)</f>
        <v/>
      </c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</row>
    <row r="25" spans="1:19" ht="25.2" customHeight="1" x14ac:dyDescent="0.3">
      <c r="A25" s="67">
        <v>16</v>
      </c>
      <c r="B25" s="158" t="str">
        <f>IF('Příloha 1 k dohodě'!B26="","",'Příloha 1 k dohodě'!B26)</f>
        <v/>
      </c>
      <c r="C25" s="158" t="str">
        <f>IF('Příloha 1 k dohodě'!C26="","",'Příloha 1 k dohodě'!C26)</f>
        <v/>
      </c>
      <c r="D25" s="158" t="str">
        <f>IF('Příloha 1 k dohodě'!D26="","",'Příloha 1 k dohodě'!D26)</f>
        <v/>
      </c>
      <c r="E25" s="165" t="str">
        <f>IF('Příloha 1 k dohodě'!E26="","",'Příloha 1 k dohodě'!E26)</f>
        <v/>
      </c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</row>
    <row r="26" spans="1:19" ht="25.2" customHeight="1" x14ac:dyDescent="0.3">
      <c r="A26" s="67">
        <v>17</v>
      </c>
      <c r="B26" s="158" t="str">
        <f>IF('Příloha 1 k dohodě'!B27="","",'Příloha 1 k dohodě'!B27)</f>
        <v/>
      </c>
      <c r="C26" s="158" t="str">
        <f>IF('Příloha 1 k dohodě'!C27="","",'Příloha 1 k dohodě'!C27)</f>
        <v/>
      </c>
      <c r="D26" s="158" t="str">
        <f>IF('Příloha 1 k dohodě'!D27="","",'Příloha 1 k dohodě'!D27)</f>
        <v/>
      </c>
      <c r="E26" s="165" t="str">
        <f>IF('Příloha 1 k dohodě'!E27="","",'Příloha 1 k dohodě'!E27)</f>
        <v/>
      </c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</row>
    <row r="27" spans="1:19" ht="25.2" customHeight="1" x14ac:dyDescent="0.3">
      <c r="A27" s="67">
        <v>18</v>
      </c>
      <c r="B27" s="158" t="str">
        <f>IF('Příloha 1 k dohodě'!B28="","",'Příloha 1 k dohodě'!B28)</f>
        <v/>
      </c>
      <c r="C27" s="158" t="str">
        <f>IF('Příloha 1 k dohodě'!C28="","",'Příloha 1 k dohodě'!C28)</f>
        <v/>
      </c>
      <c r="D27" s="158" t="str">
        <f>IF('Příloha 1 k dohodě'!D28="","",'Příloha 1 k dohodě'!D28)</f>
        <v/>
      </c>
      <c r="E27" s="165" t="str">
        <f>IF('Příloha 1 k dohodě'!E28="","",'Příloha 1 k dohodě'!E28)</f>
        <v/>
      </c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</row>
    <row r="28" spans="1:19" ht="25.2" customHeight="1" x14ac:dyDescent="0.3">
      <c r="A28" s="67">
        <v>19</v>
      </c>
      <c r="B28" s="158" t="str">
        <f>IF('Příloha 1 k dohodě'!B29="","",'Příloha 1 k dohodě'!B29)</f>
        <v/>
      </c>
      <c r="C28" s="158" t="str">
        <f>IF('Příloha 1 k dohodě'!C29="","",'Příloha 1 k dohodě'!C29)</f>
        <v/>
      </c>
      <c r="D28" s="158" t="str">
        <f>IF('Příloha 1 k dohodě'!D29="","",'Příloha 1 k dohodě'!D29)</f>
        <v/>
      </c>
      <c r="E28" s="165" t="str">
        <f>IF('Příloha 1 k dohodě'!E29="","",'Příloha 1 k dohodě'!E29)</f>
        <v/>
      </c>
      <c r="F28" s="68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</row>
    <row r="29" spans="1:19" ht="25.2" customHeight="1" thickBot="1" x14ac:dyDescent="0.35">
      <c r="A29" s="71">
        <v>20</v>
      </c>
      <c r="B29" s="158" t="str">
        <f>IF('Příloha 1 k dohodě'!B30="","",'Příloha 1 k dohodě'!B30)</f>
        <v/>
      </c>
      <c r="C29" s="158" t="str">
        <f>IF('Příloha 1 k dohodě'!C30="","",'Příloha 1 k dohodě'!C30)</f>
        <v/>
      </c>
      <c r="D29" s="158" t="str">
        <f>IF('Příloha 1 k dohodě'!D30="","",'Příloha 1 k dohodě'!D30)</f>
        <v/>
      </c>
      <c r="E29" s="166" t="str">
        <f>IF('Příloha 1 k dohodě'!E30="","",'Příloha 1 k dohodě'!E30)</f>
        <v/>
      </c>
      <c r="F29" s="72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</row>
    <row r="30" spans="1:19" x14ac:dyDescent="0.3">
      <c r="A30" s="253" t="s">
        <v>1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</row>
    <row r="31" spans="1:19" ht="16.95" customHeight="1" x14ac:dyDescent="0.3">
      <c r="A31" s="254" t="s">
        <v>164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</row>
    <row r="32" spans="1:19" x14ac:dyDescent="0.3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</row>
    <row r="33" spans="1:19" x14ac:dyDescent="0.3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</row>
    <row r="34" spans="1:19" ht="21.6" customHeight="1" x14ac:dyDescent="0.3">
      <c r="A34" s="228" t="s">
        <v>3</v>
      </c>
      <c r="B34" s="229"/>
      <c r="C34" s="234" t="str">
        <f>IF('Příloha 1 k dohodě'!C33="","",'Příloha 1 k dohodě'!C33)</f>
        <v/>
      </c>
      <c r="D34" s="235"/>
      <c r="E34" s="236"/>
      <c r="F34" s="209" t="s">
        <v>20</v>
      </c>
      <c r="G34" s="209"/>
      <c r="H34" s="209"/>
      <c r="I34" s="209"/>
      <c r="J34" s="209"/>
      <c r="K34" s="209"/>
      <c r="L34" s="209"/>
      <c r="M34" s="209"/>
      <c r="N34" s="209"/>
      <c r="O34" s="237" t="s">
        <v>19</v>
      </c>
      <c r="P34" s="238"/>
      <c r="Q34" s="238"/>
      <c r="R34" s="238"/>
      <c r="S34" s="239"/>
    </row>
    <row r="35" spans="1:19" ht="21.6" customHeight="1" x14ac:dyDescent="0.3">
      <c r="A35" s="228" t="s">
        <v>4</v>
      </c>
      <c r="B35" s="229"/>
      <c r="C35" s="225" t="str">
        <f>IF('Příloha 1 k dohodě'!C34="","",'Příloha 1 k dohodě'!C34)</f>
        <v/>
      </c>
      <c r="D35" s="226"/>
      <c r="E35" s="227"/>
      <c r="F35" s="246" t="str">
        <f>IF('Příloha 1 k dohodě'!$F$34="","",'Příloha 1 k dohodě'!$F$34)</f>
        <v/>
      </c>
      <c r="G35" s="246"/>
      <c r="H35" s="246"/>
      <c r="I35" s="246"/>
      <c r="J35" s="246" t="str">
        <f>IF('Příloha 1 k dohodě'!$J$34="","",'Příloha 1 k dohodě'!$J$34)</f>
        <v/>
      </c>
      <c r="K35" s="246"/>
      <c r="L35" s="246"/>
      <c r="M35" s="246"/>
      <c r="N35" s="246"/>
      <c r="O35" s="240"/>
      <c r="P35" s="241"/>
      <c r="Q35" s="241"/>
      <c r="R35" s="241"/>
      <c r="S35" s="242"/>
    </row>
    <row r="36" spans="1:19" ht="21.6" customHeight="1" x14ac:dyDescent="0.3">
      <c r="A36" s="228" t="s">
        <v>9</v>
      </c>
      <c r="B36" s="229"/>
      <c r="C36" s="225" t="str">
        <f>IF('Příloha 1 k dohodě'!C35="","",'Příloha 1 k dohodě'!C35)</f>
        <v/>
      </c>
      <c r="D36" s="226"/>
      <c r="E36" s="227"/>
      <c r="F36" s="246"/>
      <c r="G36" s="246"/>
      <c r="H36" s="246"/>
      <c r="I36" s="246"/>
      <c r="J36" s="246"/>
      <c r="K36" s="246"/>
      <c r="L36" s="246"/>
      <c r="M36" s="246"/>
      <c r="N36" s="246"/>
      <c r="O36" s="240"/>
      <c r="P36" s="241"/>
      <c r="Q36" s="241"/>
      <c r="R36" s="241"/>
      <c r="S36" s="242"/>
    </row>
    <row r="37" spans="1:19" ht="21.6" customHeight="1" x14ac:dyDescent="0.3">
      <c r="A37" s="228" t="s">
        <v>5</v>
      </c>
      <c r="B37" s="229"/>
      <c r="C37" s="230" t="str">
        <f>IF('Příloha 1 k dohodě'!C36="","",'Příloha 1 k dohodě'!C36)</f>
        <v/>
      </c>
      <c r="D37" s="231"/>
      <c r="E37" s="232"/>
      <c r="F37" s="246"/>
      <c r="G37" s="246"/>
      <c r="H37" s="246"/>
      <c r="I37" s="246"/>
      <c r="J37" s="246"/>
      <c r="K37" s="246"/>
      <c r="L37" s="246"/>
      <c r="M37" s="246"/>
      <c r="N37" s="246"/>
      <c r="O37" s="243"/>
      <c r="P37" s="244"/>
      <c r="Q37" s="244"/>
      <c r="R37" s="244"/>
      <c r="S37" s="245"/>
    </row>
  </sheetData>
  <sheetProtection algorithmName="SHA-512" hashValue="ABtEF5h0H7nUKdp7UW0kWVtvwn7lfdTNjaBivlJxXAvLS/g2L8eFlc4rldYkYBexvmTniwvy29c/aqA6M1ZgmQ==" saltValue="SmWNDGzrf71xoANv8gqrgw==" spinCount="100000" sheet="1"/>
  <mergeCells count="37">
    <mergeCell ref="A7:B7"/>
    <mergeCell ref="L7:M7"/>
    <mergeCell ref="A8:B8"/>
    <mergeCell ref="A1:S4"/>
    <mergeCell ref="A5:B5"/>
    <mergeCell ref="P5:S5"/>
    <mergeCell ref="P6:S6"/>
    <mergeCell ref="J5:M6"/>
    <mergeCell ref="J7:K7"/>
    <mergeCell ref="C5:I5"/>
    <mergeCell ref="C7:I7"/>
    <mergeCell ref="P7:S7"/>
    <mergeCell ref="N7:O7"/>
    <mergeCell ref="N5:O5"/>
    <mergeCell ref="N6:O6"/>
    <mergeCell ref="N8:O8"/>
    <mergeCell ref="P8:S8"/>
    <mergeCell ref="F9:S9"/>
    <mergeCell ref="A30:S30"/>
    <mergeCell ref="A31:S31"/>
    <mergeCell ref="J8:K8"/>
    <mergeCell ref="C8:I8"/>
    <mergeCell ref="L8:M8"/>
    <mergeCell ref="C36:E36"/>
    <mergeCell ref="A37:B37"/>
    <mergeCell ref="C37:E37"/>
    <mergeCell ref="A32:S32"/>
    <mergeCell ref="A33:S33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</mergeCells>
  <printOptions horizontalCentered="1"/>
  <pageMargins left="0.19685039370078741" right="0.19685039370078741" top="0.59055118110236227" bottom="0.59055118110236227" header="0.19685039370078741" footer="0.15748031496062992"/>
  <pageSetup paperSize="9" scale="76" fitToHeight="10" orientation="landscape" r:id="rId1"/>
  <headerFooter>
    <oddFooter>&amp;LPodpora odborného vzdělávání zaměstnanců II
reg. č. CZ.03.1.52/0.0/0.0/15_021/0000053
OSÚ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workbookViewId="0">
      <pane ySplit="14" topLeftCell="A48" activePane="bottomLeft" state="frozen"/>
      <selection pane="bottomLeft" activeCell="E7" sqref="E7:R7"/>
    </sheetView>
  </sheetViews>
  <sheetFormatPr defaultColWidth="9.109375" defaultRowHeight="13.8" x14ac:dyDescent="0.3"/>
  <cols>
    <col min="1" max="1" width="4.44140625" style="34" customWidth="1"/>
    <col min="2" max="3" width="16.109375" style="34" customWidth="1"/>
    <col min="4" max="4" width="5.6640625" style="34" customWidth="1"/>
    <col min="5" max="5" width="10.109375" style="34" bestFit="1" customWidth="1"/>
    <col min="6" max="6" width="14" style="34" customWidth="1"/>
    <col min="7" max="7" width="11.44140625" style="35" customWidth="1"/>
    <col min="8" max="8" width="10.5546875" style="34" customWidth="1"/>
    <col min="9" max="9" width="11.44140625" style="34" customWidth="1"/>
    <col min="10" max="11" width="14.109375" style="34" customWidth="1"/>
    <col min="12" max="12" width="10.6640625" style="34" hidden="1" customWidth="1"/>
    <col min="13" max="13" width="14.109375" style="35" hidden="1" customWidth="1"/>
    <col min="14" max="14" width="14.109375" style="34" hidden="1" customWidth="1"/>
    <col min="15" max="15" width="12.6640625" style="34" hidden="1" customWidth="1"/>
    <col min="16" max="16" width="9" style="34" bestFit="1" customWidth="1"/>
    <col min="17" max="17" width="14.44140625" style="34" customWidth="1"/>
    <col min="18" max="18" width="17.88671875" style="35" customWidth="1"/>
    <col min="19" max="19" width="12.44140625" style="34" customWidth="1"/>
    <col min="20" max="20" width="14.88671875" style="34" customWidth="1"/>
    <col min="21" max="16384" width="9.109375" style="34"/>
  </cols>
  <sheetData>
    <row r="1" spans="1:30" x14ac:dyDescent="0.3">
      <c r="L1" s="308" t="s">
        <v>54</v>
      </c>
      <c r="M1" s="308"/>
      <c r="N1" s="308"/>
      <c r="O1" s="308"/>
    </row>
    <row r="2" spans="1:30" x14ac:dyDescent="0.3">
      <c r="L2" s="308"/>
      <c r="M2" s="308"/>
      <c r="N2" s="308"/>
      <c r="O2" s="308"/>
    </row>
    <row r="3" spans="1:30" ht="14.4" thickBot="1" x14ac:dyDescent="0.35">
      <c r="L3" s="309"/>
      <c r="M3" s="309"/>
      <c r="N3" s="309"/>
      <c r="O3" s="309"/>
    </row>
    <row r="4" spans="1:30" ht="25.2" customHeight="1" x14ac:dyDescent="0.3">
      <c r="A4" s="314" t="s">
        <v>26</v>
      </c>
      <c r="B4" s="315"/>
      <c r="C4" s="315"/>
      <c r="D4" s="315"/>
      <c r="E4" s="318" t="str">
        <f>IF('Příloha 1 k dohodě'!C5="","",'Příloha 1 k dohodě'!C5)</f>
        <v/>
      </c>
      <c r="F4" s="318"/>
      <c r="G4" s="318"/>
      <c r="H4" s="318"/>
      <c r="I4" s="318"/>
      <c r="J4" s="318"/>
      <c r="K4" s="319" t="s">
        <v>11</v>
      </c>
      <c r="L4" s="319"/>
      <c r="M4" s="319"/>
      <c r="N4" s="319"/>
      <c r="O4" s="319"/>
      <c r="P4" s="319"/>
      <c r="Q4" s="319"/>
      <c r="R4" s="319"/>
      <c r="S4" s="319"/>
      <c r="T4" s="320"/>
    </row>
    <row r="5" spans="1:30" ht="25.2" customHeight="1" x14ac:dyDescent="0.3">
      <c r="A5" s="321" t="s">
        <v>31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6" t="s">
        <v>161</v>
      </c>
      <c r="T5" s="123"/>
    </row>
    <row r="6" spans="1:30" ht="25.2" customHeight="1" x14ac:dyDescent="0.3">
      <c r="A6" s="316" t="s">
        <v>32</v>
      </c>
      <c r="B6" s="317"/>
      <c r="C6" s="317"/>
      <c r="D6" s="317"/>
      <c r="E6" s="291" t="str">
        <f>IF('Příloha 1 k dohodě'!C7="","",'Příloha 1 k dohodě'!C7)</f>
        <v/>
      </c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36" t="s">
        <v>8</v>
      </c>
      <c r="T6" s="167" t="str">
        <f>IF('Příloha 1 k dohodě'!P7="","",'Příloha 1 k dohodě'!P7)</f>
        <v/>
      </c>
    </row>
    <row r="7" spans="1:30" ht="25.2" customHeight="1" thickBot="1" x14ac:dyDescent="0.35">
      <c r="A7" s="312" t="s">
        <v>29</v>
      </c>
      <c r="B7" s="313"/>
      <c r="C7" s="313"/>
      <c r="D7" s="313"/>
      <c r="E7" s="292" t="str">
        <f>IF('Příloha 1 k dohodě'!C8="","",'Příloha 1 k dohodě'!C8)</f>
        <v/>
      </c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124" t="s">
        <v>162</v>
      </c>
      <c r="T7" s="168" t="str">
        <f>IF('Příloha 1 k dohodě'!R8="","",'Příloha 1 k dohodě'!R8)</f>
        <v/>
      </c>
    </row>
    <row r="8" spans="1:30" ht="16.5" customHeight="1" x14ac:dyDescent="0.25">
      <c r="A8" s="303" t="s">
        <v>0</v>
      </c>
      <c r="B8" s="293" t="s">
        <v>6</v>
      </c>
      <c r="C8" s="293" t="s">
        <v>7</v>
      </c>
      <c r="D8" s="293" t="s">
        <v>129</v>
      </c>
      <c r="E8" s="293" t="s">
        <v>25</v>
      </c>
      <c r="F8" s="293" t="s">
        <v>142</v>
      </c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310"/>
      <c r="S8" s="293"/>
      <c r="T8" s="311"/>
      <c r="U8" s="37"/>
      <c r="V8" s="37"/>
      <c r="W8" s="37"/>
      <c r="X8" s="37"/>
      <c r="Y8" s="37"/>
      <c r="Z8" s="37"/>
      <c r="AA8" s="37"/>
      <c r="AB8" s="38"/>
      <c r="AC8" s="38"/>
    </row>
    <row r="9" spans="1:30" ht="16.5" customHeight="1" x14ac:dyDescent="0.25">
      <c r="A9" s="304"/>
      <c r="B9" s="294"/>
      <c r="C9" s="294"/>
      <c r="D9" s="294"/>
      <c r="E9" s="294"/>
      <c r="F9" s="294" t="s">
        <v>33</v>
      </c>
      <c r="G9" s="294" t="s">
        <v>143</v>
      </c>
      <c r="H9" s="294" t="s">
        <v>144</v>
      </c>
      <c r="I9" s="294" t="s">
        <v>145</v>
      </c>
      <c r="J9" s="294" t="s">
        <v>146</v>
      </c>
      <c r="K9" s="294" t="s">
        <v>147</v>
      </c>
      <c r="L9" s="138" t="s">
        <v>55</v>
      </c>
      <c r="M9" s="39" t="s">
        <v>58</v>
      </c>
      <c r="N9" s="40" t="s">
        <v>50</v>
      </c>
      <c r="O9" s="40" t="s">
        <v>53</v>
      </c>
      <c r="P9" s="294" t="s">
        <v>148</v>
      </c>
      <c r="Q9" s="297" t="s">
        <v>51</v>
      </c>
      <c r="R9" s="142" t="s">
        <v>47</v>
      </c>
      <c r="S9" s="295" t="s">
        <v>149</v>
      </c>
      <c r="T9" s="296"/>
      <c r="U9" s="37"/>
      <c r="V9" s="37"/>
      <c r="W9" s="37"/>
      <c r="X9" s="37"/>
      <c r="Y9" s="37"/>
      <c r="Z9" s="37"/>
      <c r="AA9" s="37"/>
      <c r="AB9" s="37"/>
      <c r="AC9" s="38"/>
      <c r="AD9" s="38"/>
    </row>
    <row r="10" spans="1:30" ht="17.25" customHeight="1" x14ac:dyDescent="0.25">
      <c r="A10" s="30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41">
        <v>0.33800000000000002</v>
      </c>
      <c r="M10" s="39"/>
      <c r="N10" s="40"/>
      <c r="O10" s="40"/>
      <c r="P10" s="294"/>
      <c r="Q10" s="297"/>
      <c r="R10" s="143">
        <v>198</v>
      </c>
      <c r="S10" s="295"/>
      <c r="T10" s="296"/>
      <c r="U10" s="37"/>
      <c r="V10" s="37"/>
      <c r="W10" s="37"/>
      <c r="X10" s="37"/>
      <c r="Y10" s="37"/>
      <c r="Z10" s="37"/>
      <c r="AA10" s="37"/>
      <c r="AB10" s="37"/>
      <c r="AC10" s="38"/>
      <c r="AD10" s="38"/>
    </row>
    <row r="11" spans="1:30" ht="17.25" customHeight="1" x14ac:dyDescent="0.25">
      <c r="A11" s="30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41"/>
      <c r="M11" s="39"/>
      <c r="N11" s="40"/>
      <c r="O11" s="40"/>
      <c r="P11" s="294"/>
      <c r="Q11" s="140">
        <v>1</v>
      </c>
      <c r="R11" s="144" t="s">
        <v>56</v>
      </c>
      <c r="S11" s="295"/>
      <c r="T11" s="296"/>
      <c r="U11" s="37"/>
      <c r="V11" s="37"/>
      <c r="W11" s="37"/>
      <c r="X11" s="37"/>
      <c r="Y11" s="37"/>
      <c r="Z11" s="37"/>
      <c r="AA11" s="37"/>
      <c r="AB11" s="37"/>
      <c r="AC11" s="38"/>
      <c r="AD11" s="38"/>
    </row>
    <row r="12" spans="1:30" ht="17.25" customHeight="1" x14ac:dyDescent="0.25">
      <c r="A12" s="30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41"/>
      <c r="M12" s="39"/>
      <c r="N12" s="40"/>
      <c r="O12" s="40"/>
      <c r="P12" s="294"/>
      <c r="Q12" s="298" t="s">
        <v>127</v>
      </c>
      <c r="R12" s="145">
        <v>33000</v>
      </c>
      <c r="S12" s="295"/>
      <c r="T12" s="296"/>
      <c r="U12" s="37"/>
      <c r="V12" s="37"/>
      <c r="W12" s="37"/>
      <c r="X12" s="37"/>
      <c r="Y12" s="37"/>
      <c r="Z12" s="37"/>
      <c r="AA12" s="37"/>
      <c r="AB12" s="37"/>
      <c r="AC12" s="38"/>
      <c r="AD12" s="38"/>
    </row>
    <row r="13" spans="1:30" ht="17.25" customHeight="1" x14ac:dyDescent="0.25">
      <c r="A13" s="30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41"/>
      <c r="M13" s="39"/>
      <c r="N13" s="40"/>
      <c r="O13" s="40"/>
      <c r="P13" s="294"/>
      <c r="Q13" s="299"/>
      <c r="R13" s="146" t="s">
        <v>48</v>
      </c>
      <c r="S13" s="295"/>
      <c r="T13" s="296"/>
      <c r="U13" s="37"/>
      <c r="V13" s="37"/>
      <c r="W13" s="37"/>
      <c r="X13" s="37"/>
      <c r="Y13" s="37"/>
      <c r="Z13" s="37"/>
      <c r="AA13" s="37"/>
      <c r="AB13" s="37"/>
      <c r="AC13" s="38"/>
      <c r="AD13" s="38"/>
    </row>
    <row r="14" spans="1:30" ht="28.8" customHeight="1" x14ac:dyDescent="0.25">
      <c r="A14" s="304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138" t="s">
        <v>52</v>
      </c>
      <c r="M14" s="39"/>
      <c r="N14" s="40"/>
      <c r="O14" s="40"/>
      <c r="P14" s="294"/>
      <c r="Q14" s="300"/>
      <c r="R14" s="141" t="s">
        <v>167</v>
      </c>
      <c r="S14" s="42" t="s">
        <v>34</v>
      </c>
      <c r="T14" s="43" t="s">
        <v>35</v>
      </c>
      <c r="U14" s="37"/>
      <c r="V14" s="37"/>
      <c r="W14" s="37"/>
      <c r="X14" s="37"/>
      <c r="Y14" s="37"/>
      <c r="Z14" s="37"/>
      <c r="AA14" s="37"/>
      <c r="AB14" s="37"/>
      <c r="AC14" s="38"/>
      <c r="AD14" s="38"/>
    </row>
    <row r="15" spans="1:30" ht="25.2" customHeight="1" x14ac:dyDescent="0.3">
      <c r="A15" s="44">
        <v>1</v>
      </c>
      <c r="B15" s="169" t="str">
        <f>IF('Příloha 1 k dohodě'!B11="","",'Příloha 1 k dohodě'!B11)</f>
        <v/>
      </c>
      <c r="C15" s="169" t="str">
        <f>IF('Příloha 1 k dohodě'!C11="","",'Příloha 1 k dohodě'!C11)</f>
        <v/>
      </c>
      <c r="D15" s="169" t="str">
        <f>IF('Příloha 1 k dohodě'!D11="","",'Příloha 1 k dohodě'!D11)</f>
        <v/>
      </c>
      <c r="E15" s="170" t="str">
        <f>IF('Příloha 1 k dohodě'!E11="","",'Příloha 1 k dohodě'!E11)</f>
        <v/>
      </c>
      <c r="F15" s="45"/>
      <c r="G15" s="46"/>
      <c r="H15" s="47"/>
      <c r="I15" s="175">
        <f>F15*G15+H15</f>
        <v>0</v>
      </c>
      <c r="J15" s="175">
        <f>I15*$L$10</f>
        <v>0</v>
      </c>
      <c r="K15" s="176">
        <f>SUM(I15:J15)</f>
        <v>0</v>
      </c>
      <c r="L15" s="176">
        <f t="shared" ref="L15:L34" si="0">P15*$R$12</f>
        <v>0</v>
      </c>
      <c r="M15" s="175">
        <f>IF(ISERROR(K15/F15),0,K15/F15)</f>
        <v>0</v>
      </c>
      <c r="N15" s="177">
        <f t="shared" ref="N15:N34" si="1">M15*$Q$11</f>
        <v>0</v>
      </c>
      <c r="O15" s="175">
        <f t="shared" ref="O15:O34" si="2">IF(N15&gt;$R$10,$R$10*F15,N15*F15)</f>
        <v>0</v>
      </c>
      <c r="P15" s="178">
        <f>IF('Příloha 1 k dohodě'!N11="",0,'Příloha 1 k dohodě'!N11)</f>
        <v>0</v>
      </c>
      <c r="Q15" s="179">
        <f>IF(P15="",0,IF(O15&gt;L15,L15,O15))</f>
        <v>0</v>
      </c>
      <c r="R15" s="176">
        <f>IF(P15="",0,IF(O15&gt;L15,L15,O15))</f>
        <v>0</v>
      </c>
      <c r="S15" s="45"/>
      <c r="T15" s="48"/>
      <c r="U15" s="37"/>
      <c r="V15" s="37"/>
      <c r="W15" s="37"/>
      <c r="X15" s="37"/>
      <c r="Y15" s="37"/>
      <c r="Z15" s="37"/>
      <c r="AA15" s="37"/>
      <c r="AB15" s="37"/>
      <c r="AC15" s="38"/>
      <c r="AD15" s="38"/>
    </row>
    <row r="16" spans="1:30" ht="25.2" customHeight="1" x14ac:dyDescent="0.3">
      <c r="A16" s="44">
        <v>2</v>
      </c>
      <c r="B16" s="169" t="str">
        <f>IF('Příloha 1 k dohodě'!B12="","",'Příloha 1 k dohodě'!B12)</f>
        <v/>
      </c>
      <c r="C16" s="169" t="str">
        <f>IF('Příloha 1 k dohodě'!C12="","",'Příloha 1 k dohodě'!C12)</f>
        <v/>
      </c>
      <c r="D16" s="169" t="str">
        <f>IF('Příloha 1 k dohodě'!D12="","",'Příloha 1 k dohodě'!D12)</f>
        <v/>
      </c>
      <c r="E16" s="170" t="str">
        <f>IF('Příloha 1 k dohodě'!E12="","",'Příloha 1 k dohodě'!E12)</f>
        <v/>
      </c>
      <c r="F16" s="45"/>
      <c r="G16" s="46"/>
      <c r="H16" s="47"/>
      <c r="I16" s="175">
        <f t="shared" ref="I16:I34" si="3">F16*G16+H16</f>
        <v>0</v>
      </c>
      <c r="J16" s="175">
        <f t="shared" ref="J16:J34" si="4">I16*$L$10</f>
        <v>0</v>
      </c>
      <c r="K16" s="176">
        <f t="shared" ref="K16:K25" si="5">SUM(I16:J16)</f>
        <v>0</v>
      </c>
      <c r="L16" s="176">
        <f t="shared" si="0"/>
        <v>0</v>
      </c>
      <c r="M16" s="175">
        <f>IF(ISERROR(K16/F16),0,K16/F16)</f>
        <v>0</v>
      </c>
      <c r="N16" s="177">
        <f t="shared" si="1"/>
        <v>0</v>
      </c>
      <c r="O16" s="175">
        <f t="shared" si="2"/>
        <v>0</v>
      </c>
      <c r="P16" s="178">
        <f>IF('Příloha 1 k dohodě'!N12="",0,'Příloha 1 k dohodě'!N12)</f>
        <v>0</v>
      </c>
      <c r="Q16" s="179">
        <f t="shared" ref="Q16:Q34" si="6">IF(P16="",0,IF(O16&gt;L16,L16,O16))</f>
        <v>0</v>
      </c>
      <c r="R16" s="176">
        <f t="shared" ref="R16:R34" si="7">IF(P16="",0,IF(O16&gt;L16,L16,O16))</f>
        <v>0</v>
      </c>
      <c r="S16" s="45"/>
      <c r="T16" s="48"/>
      <c r="U16" s="37"/>
      <c r="V16" s="37"/>
      <c r="W16" s="37"/>
      <c r="X16" s="37"/>
      <c r="Y16" s="37"/>
      <c r="Z16" s="37"/>
      <c r="AA16" s="37"/>
      <c r="AB16" s="37"/>
      <c r="AC16" s="38"/>
      <c r="AD16" s="38"/>
    </row>
    <row r="17" spans="1:30" ht="25.2" customHeight="1" x14ac:dyDescent="0.3">
      <c r="A17" s="44">
        <v>3</v>
      </c>
      <c r="B17" s="169" t="str">
        <f>IF('Příloha 1 k dohodě'!B13="","",'Příloha 1 k dohodě'!B13)</f>
        <v/>
      </c>
      <c r="C17" s="169" t="str">
        <f>IF('Příloha 1 k dohodě'!C13="","",'Příloha 1 k dohodě'!C13)</f>
        <v/>
      </c>
      <c r="D17" s="169" t="str">
        <f>IF('Příloha 1 k dohodě'!D13="","",'Příloha 1 k dohodě'!D13)</f>
        <v/>
      </c>
      <c r="E17" s="170" t="str">
        <f>IF('Příloha 1 k dohodě'!E13="","",'Příloha 1 k dohodě'!E13)</f>
        <v/>
      </c>
      <c r="F17" s="45"/>
      <c r="G17" s="46"/>
      <c r="H17" s="47"/>
      <c r="I17" s="175">
        <f t="shared" si="3"/>
        <v>0</v>
      </c>
      <c r="J17" s="175">
        <f t="shared" si="4"/>
        <v>0</v>
      </c>
      <c r="K17" s="176">
        <f t="shared" si="5"/>
        <v>0</v>
      </c>
      <c r="L17" s="176">
        <f t="shared" si="0"/>
        <v>0</v>
      </c>
      <c r="M17" s="175">
        <f>IF(ISERROR(K17/F17),0,K17/F17)</f>
        <v>0</v>
      </c>
      <c r="N17" s="177">
        <f t="shared" si="1"/>
        <v>0</v>
      </c>
      <c r="O17" s="175">
        <f t="shared" si="2"/>
        <v>0</v>
      </c>
      <c r="P17" s="178">
        <f>IF('Příloha 1 k dohodě'!N13="",0,'Příloha 1 k dohodě'!N13)</f>
        <v>0</v>
      </c>
      <c r="Q17" s="179">
        <f t="shared" si="6"/>
        <v>0</v>
      </c>
      <c r="R17" s="176">
        <f t="shared" si="7"/>
        <v>0</v>
      </c>
      <c r="S17" s="45"/>
      <c r="T17" s="48"/>
      <c r="U17" s="37"/>
      <c r="V17" s="37"/>
      <c r="W17" s="37"/>
      <c r="X17" s="37"/>
      <c r="Y17" s="37"/>
      <c r="Z17" s="37"/>
      <c r="AA17" s="37"/>
      <c r="AB17" s="37"/>
      <c r="AC17" s="38"/>
      <c r="AD17" s="38"/>
    </row>
    <row r="18" spans="1:30" ht="25.2" customHeight="1" x14ac:dyDescent="0.3">
      <c r="A18" s="44">
        <v>4</v>
      </c>
      <c r="B18" s="169" t="str">
        <f>IF('Příloha 1 k dohodě'!B14="","",'Příloha 1 k dohodě'!B14)</f>
        <v/>
      </c>
      <c r="C18" s="169" t="str">
        <f>IF('Příloha 1 k dohodě'!C14="","",'Příloha 1 k dohodě'!C14)</f>
        <v/>
      </c>
      <c r="D18" s="169" t="str">
        <f>IF('Příloha 1 k dohodě'!D14="","",'Příloha 1 k dohodě'!D14)</f>
        <v/>
      </c>
      <c r="E18" s="170" t="str">
        <f>IF('Příloha 1 k dohodě'!E14="","",'Příloha 1 k dohodě'!E14)</f>
        <v/>
      </c>
      <c r="F18" s="45"/>
      <c r="G18" s="46"/>
      <c r="H18" s="47"/>
      <c r="I18" s="175">
        <f t="shared" si="3"/>
        <v>0</v>
      </c>
      <c r="J18" s="175">
        <f t="shared" si="4"/>
        <v>0</v>
      </c>
      <c r="K18" s="176">
        <f t="shared" si="5"/>
        <v>0</v>
      </c>
      <c r="L18" s="176">
        <f t="shared" si="0"/>
        <v>0</v>
      </c>
      <c r="M18" s="175">
        <f>IF(ISERROR(K18/F18),0,K18/F18)</f>
        <v>0</v>
      </c>
      <c r="N18" s="177">
        <f t="shared" si="1"/>
        <v>0</v>
      </c>
      <c r="O18" s="175">
        <f t="shared" si="2"/>
        <v>0</v>
      </c>
      <c r="P18" s="178">
        <f>IF('Příloha 1 k dohodě'!N14="",0,'Příloha 1 k dohodě'!N14)</f>
        <v>0</v>
      </c>
      <c r="Q18" s="179">
        <f t="shared" si="6"/>
        <v>0</v>
      </c>
      <c r="R18" s="176">
        <f t="shared" si="7"/>
        <v>0</v>
      </c>
      <c r="S18" s="45"/>
      <c r="T18" s="48"/>
      <c r="U18" s="37"/>
      <c r="V18" s="37"/>
      <c r="W18" s="37"/>
      <c r="X18" s="37"/>
      <c r="Y18" s="37"/>
      <c r="Z18" s="37"/>
      <c r="AA18" s="37"/>
      <c r="AB18" s="37"/>
      <c r="AC18" s="38"/>
      <c r="AD18" s="38"/>
    </row>
    <row r="19" spans="1:30" ht="25.2" customHeight="1" x14ac:dyDescent="0.3">
      <c r="A19" s="44">
        <v>5</v>
      </c>
      <c r="B19" s="169" t="str">
        <f>IF('Příloha 1 k dohodě'!B15="","",'Příloha 1 k dohodě'!B15)</f>
        <v/>
      </c>
      <c r="C19" s="169" t="str">
        <f>IF('Příloha 1 k dohodě'!C15="","",'Příloha 1 k dohodě'!C15)</f>
        <v/>
      </c>
      <c r="D19" s="169" t="str">
        <f>IF('Příloha 1 k dohodě'!D15="","",'Příloha 1 k dohodě'!D15)</f>
        <v/>
      </c>
      <c r="E19" s="170" t="str">
        <f>IF('Příloha 1 k dohodě'!E15="","",'Příloha 1 k dohodě'!E15)</f>
        <v/>
      </c>
      <c r="F19" s="45"/>
      <c r="G19" s="46"/>
      <c r="H19" s="47"/>
      <c r="I19" s="175">
        <f t="shared" si="3"/>
        <v>0</v>
      </c>
      <c r="J19" s="175">
        <f t="shared" si="4"/>
        <v>0</v>
      </c>
      <c r="K19" s="176">
        <f t="shared" si="5"/>
        <v>0</v>
      </c>
      <c r="L19" s="176">
        <f t="shared" si="0"/>
        <v>0</v>
      </c>
      <c r="M19" s="175">
        <f>IF(ISERROR(K19/F19),0,K19/F19)</f>
        <v>0</v>
      </c>
      <c r="N19" s="177">
        <f t="shared" si="1"/>
        <v>0</v>
      </c>
      <c r="O19" s="175">
        <f t="shared" si="2"/>
        <v>0</v>
      </c>
      <c r="P19" s="178">
        <f>IF('Příloha 1 k dohodě'!N15="",0,'Příloha 1 k dohodě'!N15)</f>
        <v>0</v>
      </c>
      <c r="Q19" s="179">
        <f t="shared" si="6"/>
        <v>0</v>
      </c>
      <c r="R19" s="176">
        <f t="shared" si="7"/>
        <v>0</v>
      </c>
      <c r="S19" s="45"/>
      <c r="T19" s="48"/>
      <c r="U19" s="37"/>
      <c r="V19" s="37"/>
      <c r="W19" s="37"/>
      <c r="X19" s="37"/>
      <c r="Y19" s="37"/>
      <c r="Z19" s="37"/>
      <c r="AA19" s="37"/>
      <c r="AB19" s="37"/>
      <c r="AC19" s="38"/>
      <c r="AD19" s="38"/>
    </row>
    <row r="20" spans="1:30" ht="25.2" customHeight="1" x14ac:dyDescent="0.3">
      <c r="A20" s="44">
        <v>6</v>
      </c>
      <c r="B20" s="169" t="str">
        <f>IF('Příloha 1 k dohodě'!B16="","",'Příloha 1 k dohodě'!B16)</f>
        <v/>
      </c>
      <c r="C20" s="169" t="str">
        <f>IF('Příloha 1 k dohodě'!C16="","",'Příloha 1 k dohodě'!C16)</f>
        <v/>
      </c>
      <c r="D20" s="169" t="str">
        <f>IF('Příloha 1 k dohodě'!D16="","",'Příloha 1 k dohodě'!D16)</f>
        <v/>
      </c>
      <c r="E20" s="170" t="str">
        <f>IF('Příloha 1 k dohodě'!E16="","",'Příloha 1 k dohodě'!E16)</f>
        <v/>
      </c>
      <c r="F20" s="45"/>
      <c r="G20" s="46"/>
      <c r="H20" s="47"/>
      <c r="I20" s="175">
        <f t="shared" si="3"/>
        <v>0</v>
      </c>
      <c r="J20" s="175">
        <f t="shared" si="4"/>
        <v>0</v>
      </c>
      <c r="K20" s="176">
        <f t="shared" si="5"/>
        <v>0</v>
      </c>
      <c r="L20" s="176">
        <f t="shared" si="0"/>
        <v>0</v>
      </c>
      <c r="M20" s="175">
        <f t="shared" ref="M20:M33" si="8">IF(ISERROR(K20/F20),0,K20/F20)</f>
        <v>0</v>
      </c>
      <c r="N20" s="177">
        <f t="shared" si="1"/>
        <v>0</v>
      </c>
      <c r="O20" s="175">
        <f t="shared" si="2"/>
        <v>0</v>
      </c>
      <c r="P20" s="178">
        <f>IF('Příloha 1 k dohodě'!N16="",0,'Příloha 1 k dohodě'!N16)</f>
        <v>0</v>
      </c>
      <c r="Q20" s="179">
        <f t="shared" si="6"/>
        <v>0</v>
      </c>
      <c r="R20" s="176">
        <f t="shared" si="7"/>
        <v>0</v>
      </c>
      <c r="S20" s="45"/>
      <c r="T20" s="48"/>
      <c r="U20" s="37"/>
      <c r="V20" s="37"/>
      <c r="W20" s="37"/>
      <c r="X20" s="37"/>
      <c r="Y20" s="37"/>
      <c r="Z20" s="37"/>
      <c r="AA20" s="37"/>
      <c r="AB20" s="37"/>
      <c r="AC20" s="38"/>
      <c r="AD20" s="38"/>
    </row>
    <row r="21" spans="1:30" ht="25.2" customHeight="1" x14ac:dyDescent="0.3">
      <c r="A21" s="44">
        <v>7</v>
      </c>
      <c r="B21" s="169" t="str">
        <f>IF('Příloha 1 k dohodě'!B17="","",'Příloha 1 k dohodě'!B17)</f>
        <v/>
      </c>
      <c r="C21" s="169" t="str">
        <f>IF('Příloha 1 k dohodě'!C17="","",'Příloha 1 k dohodě'!C17)</f>
        <v/>
      </c>
      <c r="D21" s="169" t="str">
        <f>IF('Příloha 1 k dohodě'!D17="","",'Příloha 1 k dohodě'!D17)</f>
        <v/>
      </c>
      <c r="E21" s="170" t="str">
        <f>IF('Příloha 1 k dohodě'!E17="","",'Příloha 1 k dohodě'!E17)</f>
        <v/>
      </c>
      <c r="F21" s="45"/>
      <c r="G21" s="46"/>
      <c r="H21" s="47"/>
      <c r="I21" s="175">
        <f t="shared" si="3"/>
        <v>0</v>
      </c>
      <c r="J21" s="175">
        <f t="shared" si="4"/>
        <v>0</v>
      </c>
      <c r="K21" s="176">
        <f t="shared" si="5"/>
        <v>0</v>
      </c>
      <c r="L21" s="176">
        <f t="shared" si="0"/>
        <v>0</v>
      </c>
      <c r="M21" s="175">
        <f t="shared" si="8"/>
        <v>0</v>
      </c>
      <c r="N21" s="177">
        <f t="shared" si="1"/>
        <v>0</v>
      </c>
      <c r="O21" s="175">
        <f t="shared" si="2"/>
        <v>0</v>
      </c>
      <c r="P21" s="178">
        <f>IF('Příloha 1 k dohodě'!N17="",0,'Příloha 1 k dohodě'!N17)</f>
        <v>0</v>
      </c>
      <c r="Q21" s="179">
        <f t="shared" si="6"/>
        <v>0</v>
      </c>
      <c r="R21" s="176">
        <f t="shared" si="7"/>
        <v>0</v>
      </c>
      <c r="S21" s="45"/>
      <c r="T21" s="48"/>
      <c r="U21" s="37"/>
      <c r="V21" s="37"/>
      <c r="W21" s="37"/>
      <c r="X21" s="37"/>
      <c r="Y21" s="37"/>
      <c r="Z21" s="37"/>
      <c r="AA21" s="37"/>
      <c r="AB21" s="37"/>
      <c r="AC21" s="38"/>
      <c r="AD21" s="38"/>
    </row>
    <row r="22" spans="1:30" ht="25.2" customHeight="1" x14ac:dyDescent="0.3">
      <c r="A22" s="44">
        <v>8</v>
      </c>
      <c r="B22" s="169" t="str">
        <f>IF('Příloha 1 k dohodě'!B18="","",'Příloha 1 k dohodě'!B18)</f>
        <v/>
      </c>
      <c r="C22" s="169" t="str">
        <f>IF('Příloha 1 k dohodě'!C18="","",'Příloha 1 k dohodě'!C18)</f>
        <v/>
      </c>
      <c r="D22" s="169" t="str">
        <f>IF('Příloha 1 k dohodě'!D18="","",'Příloha 1 k dohodě'!D18)</f>
        <v/>
      </c>
      <c r="E22" s="170" t="str">
        <f>IF('Příloha 1 k dohodě'!E18="","",'Příloha 1 k dohodě'!E18)</f>
        <v/>
      </c>
      <c r="F22" s="45"/>
      <c r="G22" s="46"/>
      <c r="H22" s="47"/>
      <c r="I22" s="175">
        <f t="shared" si="3"/>
        <v>0</v>
      </c>
      <c r="J22" s="175">
        <f t="shared" si="4"/>
        <v>0</v>
      </c>
      <c r="K22" s="176">
        <f t="shared" si="5"/>
        <v>0</v>
      </c>
      <c r="L22" s="176">
        <f t="shared" si="0"/>
        <v>0</v>
      </c>
      <c r="M22" s="175">
        <f t="shared" si="8"/>
        <v>0</v>
      </c>
      <c r="N22" s="177">
        <f t="shared" si="1"/>
        <v>0</v>
      </c>
      <c r="O22" s="175">
        <f t="shared" si="2"/>
        <v>0</v>
      </c>
      <c r="P22" s="178">
        <f>IF('Příloha 1 k dohodě'!N18="",0,'Příloha 1 k dohodě'!N18)</f>
        <v>0</v>
      </c>
      <c r="Q22" s="179">
        <f t="shared" si="6"/>
        <v>0</v>
      </c>
      <c r="R22" s="176">
        <f t="shared" si="7"/>
        <v>0</v>
      </c>
      <c r="S22" s="45"/>
      <c r="T22" s="48"/>
      <c r="U22" s="37"/>
      <c r="V22" s="37"/>
      <c r="W22" s="37"/>
      <c r="X22" s="37"/>
      <c r="Y22" s="37"/>
      <c r="Z22" s="37"/>
      <c r="AA22" s="37"/>
      <c r="AB22" s="37"/>
      <c r="AC22" s="38"/>
      <c r="AD22" s="38"/>
    </row>
    <row r="23" spans="1:30" ht="25.2" customHeight="1" x14ac:dyDescent="0.3">
      <c r="A23" s="44">
        <v>9</v>
      </c>
      <c r="B23" s="169" t="str">
        <f>IF('Příloha 1 k dohodě'!B19="","",'Příloha 1 k dohodě'!B19)</f>
        <v/>
      </c>
      <c r="C23" s="169" t="str">
        <f>IF('Příloha 1 k dohodě'!C19="","",'Příloha 1 k dohodě'!C19)</f>
        <v/>
      </c>
      <c r="D23" s="169" t="str">
        <f>IF('Příloha 1 k dohodě'!D19="","",'Příloha 1 k dohodě'!D19)</f>
        <v/>
      </c>
      <c r="E23" s="170" t="str">
        <f>IF('Příloha 1 k dohodě'!E19="","",'Příloha 1 k dohodě'!E19)</f>
        <v/>
      </c>
      <c r="F23" s="45"/>
      <c r="G23" s="46"/>
      <c r="H23" s="47"/>
      <c r="I23" s="175">
        <f t="shared" si="3"/>
        <v>0</v>
      </c>
      <c r="J23" s="175">
        <f t="shared" si="4"/>
        <v>0</v>
      </c>
      <c r="K23" s="176">
        <f t="shared" si="5"/>
        <v>0</v>
      </c>
      <c r="L23" s="176">
        <f t="shared" si="0"/>
        <v>0</v>
      </c>
      <c r="M23" s="175">
        <f t="shared" si="8"/>
        <v>0</v>
      </c>
      <c r="N23" s="177">
        <f t="shared" si="1"/>
        <v>0</v>
      </c>
      <c r="O23" s="175">
        <f t="shared" si="2"/>
        <v>0</v>
      </c>
      <c r="P23" s="178">
        <f>IF('Příloha 1 k dohodě'!N19="",0,'Příloha 1 k dohodě'!N19)</f>
        <v>0</v>
      </c>
      <c r="Q23" s="179">
        <f t="shared" si="6"/>
        <v>0</v>
      </c>
      <c r="R23" s="176">
        <f t="shared" si="7"/>
        <v>0</v>
      </c>
      <c r="S23" s="45"/>
      <c r="T23" s="48"/>
      <c r="U23" s="37"/>
      <c r="V23" s="37"/>
      <c r="W23" s="37"/>
      <c r="X23" s="37"/>
      <c r="Y23" s="37"/>
      <c r="Z23" s="37"/>
      <c r="AA23" s="37"/>
      <c r="AB23" s="37"/>
      <c r="AC23" s="38"/>
      <c r="AD23" s="38"/>
    </row>
    <row r="24" spans="1:30" ht="25.2" customHeight="1" x14ac:dyDescent="0.3">
      <c r="A24" s="44">
        <v>10</v>
      </c>
      <c r="B24" s="169" t="str">
        <f>IF('Příloha 1 k dohodě'!B20="","",'Příloha 1 k dohodě'!B20)</f>
        <v/>
      </c>
      <c r="C24" s="169" t="str">
        <f>IF('Příloha 1 k dohodě'!C20="","",'Příloha 1 k dohodě'!C20)</f>
        <v/>
      </c>
      <c r="D24" s="169" t="str">
        <f>IF('Příloha 1 k dohodě'!D20="","",'Příloha 1 k dohodě'!D20)</f>
        <v/>
      </c>
      <c r="E24" s="170" t="str">
        <f>IF('Příloha 1 k dohodě'!E20="","",'Příloha 1 k dohodě'!E20)</f>
        <v/>
      </c>
      <c r="F24" s="45"/>
      <c r="G24" s="46"/>
      <c r="H24" s="47"/>
      <c r="I24" s="175">
        <f t="shared" si="3"/>
        <v>0</v>
      </c>
      <c r="J24" s="175">
        <f t="shared" si="4"/>
        <v>0</v>
      </c>
      <c r="K24" s="176">
        <f t="shared" si="5"/>
        <v>0</v>
      </c>
      <c r="L24" s="176">
        <f t="shared" si="0"/>
        <v>0</v>
      </c>
      <c r="M24" s="175">
        <f t="shared" si="8"/>
        <v>0</v>
      </c>
      <c r="N24" s="177">
        <f t="shared" si="1"/>
        <v>0</v>
      </c>
      <c r="O24" s="175">
        <f t="shared" si="2"/>
        <v>0</v>
      </c>
      <c r="P24" s="178">
        <f>IF('Příloha 1 k dohodě'!N20="",0,'Příloha 1 k dohodě'!N20)</f>
        <v>0</v>
      </c>
      <c r="Q24" s="179">
        <f t="shared" si="6"/>
        <v>0</v>
      </c>
      <c r="R24" s="176">
        <f t="shared" si="7"/>
        <v>0</v>
      </c>
      <c r="S24" s="45"/>
      <c r="T24" s="48"/>
      <c r="U24" s="37"/>
      <c r="V24" s="37"/>
      <c r="W24" s="37"/>
      <c r="X24" s="37"/>
      <c r="Y24" s="37"/>
      <c r="Z24" s="37"/>
      <c r="AA24" s="37"/>
      <c r="AB24" s="37"/>
      <c r="AC24" s="38"/>
      <c r="AD24" s="38"/>
    </row>
    <row r="25" spans="1:30" ht="25.2" customHeight="1" x14ac:dyDescent="0.3">
      <c r="A25" s="44">
        <v>11</v>
      </c>
      <c r="B25" s="169" t="str">
        <f>IF('Příloha 1 k dohodě'!B21="","",'Příloha 1 k dohodě'!B21)</f>
        <v/>
      </c>
      <c r="C25" s="169" t="str">
        <f>IF('Příloha 1 k dohodě'!C21="","",'Příloha 1 k dohodě'!C21)</f>
        <v/>
      </c>
      <c r="D25" s="169" t="str">
        <f>IF('Příloha 1 k dohodě'!D21="","",'Příloha 1 k dohodě'!D21)</f>
        <v/>
      </c>
      <c r="E25" s="170" t="str">
        <f>IF('Příloha 1 k dohodě'!E21="","",'Příloha 1 k dohodě'!E21)</f>
        <v/>
      </c>
      <c r="F25" s="45"/>
      <c r="G25" s="46"/>
      <c r="H25" s="47"/>
      <c r="I25" s="175">
        <f t="shared" si="3"/>
        <v>0</v>
      </c>
      <c r="J25" s="175">
        <f t="shared" si="4"/>
        <v>0</v>
      </c>
      <c r="K25" s="176">
        <f t="shared" si="5"/>
        <v>0</v>
      </c>
      <c r="L25" s="176">
        <f t="shared" si="0"/>
        <v>0</v>
      </c>
      <c r="M25" s="175">
        <f t="shared" si="8"/>
        <v>0</v>
      </c>
      <c r="N25" s="177">
        <f t="shared" si="1"/>
        <v>0</v>
      </c>
      <c r="O25" s="175">
        <f t="shared" si="2"/>
        <v>0</v>
      </c>
      <c r="P25" s="178">
        <f>IF('Příloha 1 k dohodě'!N21="",0,'Příloha 1 k dohodě'!N21)</f>
        <v>0</v>
      </c>
      <c r="Q25" s="179">
        <f t="shared" si="6"/>
        <v>0</v>
      </c>
      <c r="R25" s="176">
        <f t="shared" si="7"/>
        <v>0</v>
      </c>
      <c r="S25" s="45"/>
      <c r="T25" s="48"/>
      <c r="U25" s="37"/>
      <c r="V25" s="37"/>
      <c r="W25" s="37"/>
      <c r="X25" s="37"/>
      <c r="Y25" s="37"/>
      <c r="Z25" s="37"/>
      <c r="AA25" s="37"/>
      <c r="AB25" s="37"/>
      <c r="AC25" s="38"/>
      <c r="AD25" s="38"/>
    </row>
    <row r="26" spans="1:30" ht="25.2" customHeight="1" x14ac:dyDescent="0.3">
      <c r="A26" s="44">
        <v>12</v>
      </c>
      <c r="B26" s="169" t="str">
        <f>IF('Příloha 1 k dohodě'!B22="","",'Příloha 1 k dohodě'!B22)</f>
        <v/>
      </c>
      <c r="C26" s="169" t="str">
        <f>IF('Příloha 1 k dohodě'!C22="","",'Příloha 1 k dohodě'!C22)</f>
        <v/>
      </c>
      <c r="D26" s="169" t="str">
        <f>IF('Příloha 1 k dohodě'!D22="","",'Příloha 1 k dohodě'!D22)</f>
        <v/>
      </c>
      <c r="E26" s="170" t="str">
        <f>IF('Příloha 1 k dohodě'!E22="","",'Příloha 1 k dohodě'!E22)</f>
        <v/>
      </c>
      <c r="F26" s="45"/>
      <c r="G26" s="46"/>
      <c r="H26" s="47"/>
      <c r="I26" s="175">
        <f t="shared" si="3"/>
        <v>0</v>
      </c>
      <c r="J26" s="175">
        <f t="shared" si="4"/>
        <v>0</v>
      </c>
      <c r="K26" s="176">
        <f t="shared" ref="K26:K34" si="9">SUM(I26:J26)</f>
        <v>0</v>
      </c>
      <c r="L26" s="176">
        <f t="shared" si="0"/>
        <v>0</v>
      </c>
      <c r="M26" s="175">
        <f t="shared" si="8"/>
        <v>0</v>
      </c>
      <c r="N26" s="177">
        <f t="shared" si="1"/>
        <v>0</v>
      </c>
      <c r="O26" s="175">
        <f t="shared" si="2"/>
        <v>0</v>
      </c>
      <c r="P26" s="178">
        <f>IF('Příloha 1 k dohodě'!N22="",0,'Příloha 1 k dohodě'!N22)</f>
        <v>0</v>
      </c>
      <c r="Q26" s="179">
        <f t="shared" si="6"/>
        <v>0</v>
      </c>
      <c r="R26" s="176">
        <f t="shared" si="7"/>
        <v>0</v>
      </c>
      <c r="S26" s="45"/>
      <c r="T26" s="48"/>
      <c r="U26" s="37"/>
      <c r="V26" s="37"/>
      <c r="W26" s="37"/>
      <c r="X26" s="37"/>
      <c r="Y26" s="37"/>
      <c r="Z26" s="37"/>
      <c r="AA26" s="37"/>
      <c r="AB26" s="37"/>
      <c r="AC26" s="38"/>
      <c r="AD26" s="38"/>
    </row>
    <row r="27" spans="1:30" ht="25.2" customHeight="1" x14ac:dyDescent="0.3">
      <c r="A27" s="44">
        <v>13</v>
      </c>
      <c r="B27" s="169" t="str">
        <f>IF('Příloha 1 k dohodě'!B23="","",'Příloha 1 k dohodě'!B23)</f>
        <v/>
      </c>
      <c r="C27" s="169" t="str">
        <f>IF('Příloha 1 k dohodě'!C23="","",'Příloha 1 k dohodě'!C23)</f>
        <v/>
      </c>
      <c r="D27" s="169" t="str">
        <f>IF('Příloha 1 k dohodě'!D23="","",'Příloha 1 k dohodě'!D23)</f>
        <v/>
      </c>
      <c r="E27" s="170" t="str">
        <f>IF('Příloha 1 k dohodě'!E23="","",'Příloha 1 k dohodě'!E23)</f>
        <v/>
      </c>
      <c r="F27" s="45"/>
      <c r="G27" s="46"/>
      <c r="H27" s="47"/>
      <c r="I27" s="175">
        <f t="shared" si="3"/>
        <v>0</v>
      </c>
      <c r="J27" s="175">
        <f t="shared" si="4"/>
        <v>0</v>
      </c>
      <c r="K27" s="176">
        <f t="shared" si="9"/>
        <v>0</v>
      </c>
      <c r="L27" s="176">
        <f t="shared" si="0"/>
        <v>0</v>
      </c>
      <c r="M27" s="175">
        <f t="shared" si="8"/>
        <v>0</v>
      </c>
      <c r="N27" s="177">
        <f t="shared" si="1"/>
        <v>0</v>
      </c>
      <c r="O27" s="175">
        <f t="shared" si="2"/>
        <v>0</v>
      </c>
      <c r="P27" s="178">
        <f>IF('Příloha 1 k dohodě'!N23="",0,'Příloha 1 k dohodě'!N23)</f>
        <v>0</v>
      </c>
      <c r="Q27" s="179">
        <f t="shared" si="6"/>
        <v>0</v>
      </c>
      <c r="R27" s="176">
        <f t="shared" si="7"/>
        <v>0</v>
      </c>
      <c r="S27" s="45"/>
      <c r="T27" s="48"/>
      <c r="U27" s="37"/>
      <c r="V27" s="37"/>
      <c r="W27" s="37"/>
      <c r="X27" s="37"/>
      <c r="Y27" s="37"/>
      <c r="Z27" s="37"/>
      <c r="AA27" s="37"/>
      <c r="AB27" s="37"/>
      <c r="AC27" s="38"/>
      <c r="AD27" s="38"/>
    </row>
    <row r="28" spans="1:30" ht="25.2" customHeight="1" x14ac:dyDescent="0.3">
      <c r="A28" s="44">
        <v>14</v>
      </c>
      <c r="B28" s="169" t="str">
        <f>IF('Příloha 1 k dohodě'!B24="","",'Příloha 1 k dohodě'!B24)</f>
        <v/>
      </c>
      <c r="C28" s="169" t="str">
        <f>IF('Příloha 1 k dohodě'!C24="","",'Příloha 1 k dohodě'!C24)</f>
        <v/>
      </c>
      <c r="D28" s="169" t="str">
        <f>IF('Příloha 1 k dohodě'!D24="","",'Příloha 1 k dohodě'!D24)</f>
        <v/>
      </c>
      <c r="E28" s="170" t="str">
        <f>IF('Příloha 1 k dohodě'!E24="","",'Příloha 1 k dohodě'!E24)</f>
        <v/>
      </c>
      <c r="F28" s="45"/>
      <c r="G28" s="46"/>
      <c r="H28" s="47"/>
      <c r="I28" s="175">
        <f t="shared" si="3"/>
        <v>0</v>
      </c>
      <c r="J28" s="175">
        <f t="shared" si="4"/>
        <v>0</v>
      </c>
      <c r="K28" s="176">
        <f t="shared" si="9"/>
        <v>0</v>
      </c>
      <c r="L28" s="176">
        <f t="shared" si="0"/>
        <v>0</v>
      </c>
      <c r="M28" s="175">
        <f t="shared" si="8"/>
        <v>0</v>
      </c>
      <c r="N28" s="177">
        <f t="shared" si="1"/>
        <v>0</v>
      </c>
      <c r="O28" s="175">
        <f t="shared" si="2"/>
        <v>0</v>
      </c>
      <c r="P28" s="178">
        <f>IF('Příloha 1 k dohodě'!N24="",0,'Příloha 1 k dohodě'!N24)</f>
        <v>0</v>
      </c>
      <c r="Q28" s="179">
        <f t="shared" si="6"/>
        <v>0</v>
      </c>
      <c r="R28" s="176">
        <f t="shared" si="7"/>
        <v>0</v>
      </c>
      <c r="S28" s="45"/>
      <c r="T28" s="48"/>
      <c r="U28" s="37"/>
      <c r="V28" s="37"/>
      <c r="W28" s="37"/>
      <c r="X28" s="37"/>
      <c r="Y28" s="37"/>
      <c r="Z28" s="37"/>
      <c r="AA28" s="37"/>
      <c r="AB28" s="37"/>
      <c r="AC28" s="38"/>
      <c r="AD28" s="38"/>
    </row>
    <row r="29" spans="1:30" ht="25.2" customHeight="1" x14ac:dyDescent="0.3">
      <c r="A29" s="44">
        <v>15</v>
      </c>
      <c r="B29" s="169" t="str">
        <f>IF('Příloha 1 k dohodě'!B25="","",'Příloha 1 k dohodě'!B25)</f>
        <v/>
      </c>
      <c r="C29" s="169" t="str">
        <f>IF('Příloha 1 k dohodě'!C25="","",'Příloha 1 k dohodě'!C25)</f>
        <v/>
      </c>
      <c r="D29" s="169" t="str">
        <f>IF('Příloha 1 k dohodě'!D25="","",'Příloha 1 k dohodě'!D25)</f>
        <v/>
      </c>
      <c r="E29" s="170" t="str">
        <f>IF('Příloha 1 k dohodě'!E25="","",'Příloha 1 k dohodě'!E25)</f>
        <v/>
      </c>
      <c r="F29" s="45"/>
      <c r="G29" s="46"/>
      <c r="H29" s="47"/>
      <c r="I29" s="175">
        <f t="shared" si="3"/>
        <v>0</v>
      </c>
      <c r="J29" s="175">
        <f t="shared" si="4"/>
        <v>0</v>
      </c>
      <c r="K29" s="176">
        <f t="shared" si="9"/>
        <v>0</v>
      </c>
      <c r="L29" s="176">
        <f t="shared" si="0"/>
        <v>0</v>
      </c>
      <c r="M29" s="175">
        <f t="shared" si="8"/>
        <v>0</v>
      </c>
      <c r="N29" s="177">
        <f t="shared" si="1"/>
        <v>0</v>
      </c>
      <c r="O29" s="175">
        <f t="shared" si="2"/>
        <v>0</v>
      </c>
      <c r="P29" s="178">
        <f>IF('Příloha 1 k dohodě'!N25="",0,'Příloha 1 k dohodě'!N25)</f>
        <v>0</v>
      </c>
      <c r="Q29" s="179">
        <f t="shared" si="6"/>
        <v>0</v>
      </c>
      <c r="R29" s="176">
        <f t="shared" si="7"/>
        <v>0</v>
      </c>
      <c r="S29" s="45"/>
      <c r="T29" s="48"/>
      <c r="U29" s="37"/>
      <c r="V29" s="37"/>
      <c r="W29" s="37"/>
      <c r="X29" s="37"/>
      <c r="Y29" s="37"/>
      <c r="Z29" s="37"/>
      <c r="AA29" s="37"/>
      <c r="AB29" s="37"/>
      <c r="AC29" s="38"/>
      <c r="AD29" s="38"/>
    </row>
    <row r="30" spans="1:30" ht="25.2" customHeight="1" x14ac:dyDescent="0.3">
      <c r="A30" s="44">
        <v>16</v>
      </c>
      <c r="B30" s="169" t="str">
        <f>IF('Příloha 1 k dohodě'!B26="","",'Příloha 1 k dohodě'!B26)</f>
        <v/>
      </c>
      <c r="C30" s="169" t="str">
        <f>IF('Příloha 1 k dohodě'!C26="","",'Příloha 1 k dohodě'!C26)</f>
        <v/>
      </c>
      <c r="D30" s="169" t="str">
        <f>IF('Příloha 1 k dohodě'!D26="","",'Příloha 1 k dohodě'!D26)</f>
        <v/>
      </c>
      <c r="E30" s="170" t="str">
        <f>IF('Příloha 1 k dohodě'!E26="","",'Příloha 1 k dohodě'!E26)</f>
        <v/>
      </c>
      <c r="F30" s="45"/>
      <c r="G30" s="46"/>
      <c r="H30" s="47"/>
      <c r="I30" s="175">
        <f t="shared" si="3"/>
        <v>0</v>
      </c>
      <c r="J30" s="175">
        <f t="shared" si="4"/>
        <v>0</v>
      </c>
      <c r="K30" s="176">
        <f t="shared" si="9"/>
        <v>0</v>
      </c>
      <c r="L30" s="176">
        <f t="shared" si="0"/>
        <v>0</v>
      </c>
      <c r="M30" s="175">
        <f t="shared" si="8"/>
        <v>0</v>
      </c>
      <c r="N30" s="177">
        <f t="shared" si="1"/>
        <v>0</v>
      </c>
      <c r="O30" s="175">
        <f t="shared" si="2"/>
        <v>0</v>
      </c>
      <c r="P30" s="178">
        <f>IF('Příloha 1 k dohodě'!N26="",0,'Příloha 1 k dohodě'!N26)</f>
        <v>0</v>
      </c>
      <c r="Q30" s="179">
        <f t="shared" si="6"/>
        <v>0</v>
      </c>
      <c r="R30" s="176">
        <f t="shared" si="7"/>
        <v>0</v>
      </c>
      <c r="S30" s="45"/>
      <c r="T30" s="48"/>
      <c r="U30" s="37"/>
      <c r="V30" s="37"/>
      <c r="W30" s="37"/>
      <c r="X30" s="37"/>
      <c r="Y30" s="37"/>
      <c r="Z30" s="37"/>
      <c r="AA30" s="37"/>
      <c r="AB30" s="37"/>
      <c r="AC30" s="38"/>
      <c r="AD30" s="38"/>
    </row>
    <row r="31" spans="1:30" ht="25.2" customHeight="1" x14ac:dyDescent="0.3">
      <c r="A31" s="44">
        <v>17</v>
      </c>
      <c r="B31" s="169" t="str">
        <f>IF('Příloha 1 k dohodě'!B27="","",'Příloha 1 k dohodě'!B27)</f>
        <v/>
      </c>
      <c r="C31" s="169" t="str">
        <f>IF('Příloha 1 k dohodě'!C27="","",'Příloha 1 k dohodě'!C27)</f>
        <v/>
      </c>
      <c r="D31" s="169" t="str">
        <f>IF('Příloha 1 k dohodě'!D27="","",'Příloha 1 k dohodě'!D27)</f>
        <v/>
      </c>
      <c r="E31" s="170" t="str">
        <f>IF('Příloha 1 k dohodě'!E27="","",'Příloha 1 k dohodě'!E27)</f>
        <v/>
      </c>
      <c r="F31" s="45"/>
      <c r="G31" s="46"/>
      <c r="H31" s="47"/>
      <c r="I31" s="175">
        <f t="shared" si="3"/>
        <v>0</v>
      </c>
      <c r="J31" s="175">
        <f t="shared" si="4"/>
        <v>0</v>
      </c>
      <c r="K31" s="176">
        <f t="shared" si="9"/>
        <v>0</v>
      </c>
      <c r="L31" s="176">
        <f t="shared" si="0"/>
        <v>0</v>
      </c>
      <c r="M31" s="175">
        <f t="shared" si="8"/>
        <v>0</v>
      </c>
      <c r="N31" s="177">
        <f t="shared" si="1"/>
        <v>0</v>
      </c>
      <c r="O31" s="175">
        <f t="shared" si="2"/>
        <v>0</v>
      </c>
      <c r="P31" s="178">
        <f>IF('Příloha 1 k dohodě'!N27="",0,'Příloha 1 k dohodě'!N27)</f>
        <v>0</v>
      </c>
      <c r="Q31" s="179">
        <f t="shared" si="6"/>
        <v>0</v>
      </c>
      <c r="R31" s="176">
        <f t="shared" si="7"/>
        <v>0</v>
      </c>
      <c r="S31" s="45"/>
      <c r="T31" s="48"/>
      <c r="U31" s="37"/>
      <c r="V31" s="37"/>
      <c r="W31" s="37"/>
      <c r="X31" s="37"/>
      <c r="Y31" s="37"/>
      <c r="Z31" s="37"/>
      <c r="AA31" s="37"/>
      <c r="AB31" s="37"/>
      <c r="AC31" s="38"/>
      <c r="AD31" s="38"/>
    </row>
    <row r="32" spans="1:30" ht="25.2" customHeight="1" x14ac:dyDescent="0.3">
      <c r="A32" s="44">
        <v>18</v>
      </c>
      <c r="B32" s="169" t="str">
        <f>IF('Příloha 1 k dohodě'!B28="","",'Příloha 1 k dohodě'!B28)</f>
        <v/>
      </c>
      <c r="C32" s="169" t="str">
        <f>IF('Příloha 1 k dohodě'!C28="","",'Příloha 1 k dohodě'!C28)</f>
        <v/>
      </c>
      <c r="D32" s="169" t="str">
        <f>IF('Příloha 1 k dohodě'!D28="","",'Příloha 1 k dohodě'!D28)</f>
        <v/>
      </c>
      <c r="E32" s="170" t="str">
        <f>IF('Příloha 1 k dohodě'!E28="","",'Příloha 1 k dohodě'!E28)</f>
        <v/>
      </c>
      <c r="F32" s="45"/>
      <c r="G32" s="46"/>
      <c r="H32" s="47"/>
      <c r="I32" s="175">
        <f t="shared" si="3"/>
        <v>0</v>
      </c>
      <c r="J32" s="175">
        <f t="shared" si="4"/>
        <v>0</v>
      </c>
      <c r="K32" s="176">
        <f t="shared" si="9"/>
        <v>0</v>
      </c>
      <c r="L32" s="176">
        <f t="shared" si="0"/>
        <v>0</v>
      </c>
      <c r="M32" s="175">
        <f t="shared" si="8"/>
        <v>0</v>
      </c>
      <c r="N32" s="177">
        <f t="shared" si="1"/>
        <v>0</v>
      </c>
      <c r="O32" s="175">
        <f t="shared" si="2"/>
        <v>0</v>
      </c>
      <c r="P32" s="178">
        <f>IF('Příloha 1 k dohodě'!N28="",0,'Příloha 1 k dohodě'!N28)</f>
        <v>0</v>
      </c>
      <c r="Q32" s="179">
        <f t="shared" si="6"/>
        <v>0</v>
      </c>
      <c r="R32" s="176">
        <f t="shared" si="7"/>
        <v>0</v>
      </c>
      <c r="S32" s="45"/>
      <c r="T32" s="48"/>
      <c r="U32" s="37"/>
      <c r="V32" s="37"/>
      <c r="W32" s="37"/>
      <c r="X32" s="37"/>
      <c r="Y32" s="37"/>
      <c r="Z32" s="37"/>
      <c r="AA32" s="37"/>
      <c r="AB32" s="37"/>
      <c r="AC32" s="38"/>
      <c r="AD32" s="38"/>
    </row>
    <row r="33" spans="1:30" ht="25.2" customHeight="1" x14ac:dyDescent="0.3">
      <c r="A33" s="44">
        <v>19</v>
      </c>
      <c r="B33" s="169" t="str">
        <f>IF('Příloha 1 k dohodě'!B29="","",'Příloha 1 k dohodě'!B29)</f>
        <v/>
      </c>
      <c r="C33" s="169" t="str">
        <f>IF('Příloha 1 k dohodě'!C29="","",'Příloha 1 k dohodě'!C29)</f>
        <v/>
      </c>
      <c r="D33" s="169" t="str">
        <f>IF('Příloha 1 k dohodě'!D29="","",'Příloha 1 k dohodě'!D29)</f>
        <v/>
      </c>
      <c r="E33" s="170" t="str">
        <f>IF('Příloha 1 k dohodě'!E29="","",'Příloha 1 k dohodě'!E29)</f>
        <v/>
      </c>
      <c r="F33" s="45"/>
      <c r="G33" s="46"/>
      <c r="H33" s="47"/>
      <c r="I33" s="175">
        <f t="shared" si="3"/>
        <v>0</v>
      </c>
      <c r="J33" s="175">
        <f t="shared" si="4"/>
        <v>0</v>
      </c>
      <c r="K33" s="176">
        <f t="shared" si="9"/>
        <v>0</v>
      </c>
      <c r="L33" s="176">
        <f t="shared" si="0"/>
        <v>0</v>
      </c>
      <c r="M33" s="175">
        <f t="shared" si="8"/>
        <v>0</v>
      </c>
      <c r="N33" s="177">
        <f t="shared" si="1"/>
        <v>0</v>
      </c>
      <c r="O33" s="175">
        <f t="shared" si="2"/>
        <v>0</v>
      </c>
      <c r="P33" s="178">
        <f>IF('Příloha 1 k dohodě'!N29="",0,'Příloha 1 k dohodě'!N29)</f>
        <v>0</v>
      </c>
      <c r="Q33" s="179">
        <f t="shared" si="6"/>
        <v>0</v>
      </c>
      <c r="R33" s="176">
        <f t="shared" si="7"/>
        <v>0</v>
      </c>
      <c r="S33" s="45"/>
      <c r="T33" s="48"/>
      <c r="U33" s="37"/>
      <c r="V33" s="37"/>
      <c r="W33" s="37"/>
      <c r="X33" s="37"/>
      <c r="Y33" s="37"/>
      <c r="Z33" s="37"/>
      <c r="AA33" s="37"/>
      <c r="AB33" s="37"/>
      <c r="AC33" s="38"/>
      <c r="AD33" s="38"/>
    </row>
    <row r="34" spans="1:30" ht="25.2" customHeight="1" thickBot="1" x14ac:dyDescent="0.35">
      <c r="A34" s="49">
        <v>20</v>
      </c>
      <c r="B34" s="171" t="str">
        <f>IF('Příloha 1 k dohodě'!B30="","",'Příloha 1 k dohodě'!B30)</f>
        <v/>
      </c>
      <c r="C34" s="171" t="str">
        <f>IF('Příloha 1 k dohodě'!C30="","",'Příloha 1 k dohodě'!C30)</f>
        <v/>
      </c>
      <c r="D34" s="171" t="str">
        <f>IF('Příloha 1 k dohodě'!D30="","",'Příloha 1 k dohodě'!D30)</f>
        <v/>
      </c>
      <c r="E34" s="172" t="str">
        <f>IF('Příloha 1 k dohodě'!E30="","",'Příloha 1 k dohodě'!E30)</f>
        <v/>
      </c>
      <c r="F34" s="50"/>
      <c r="G34" s="51"/>
      <c r="H34" s="52"/>
      <c r="I34" s="180">
        <f t="shared" si="3"/>
        <v>0</v>
      </c>
      <c r="J34" s="180">
        <f t="shared" si="4"/>
        <v>0</v>
      </c>
      <c r="K34" s="180">
        <f t="shared" si="9"/>
        <v>0</v>
      </c>
      <c r="L34" s="181">
        <f t="shared" si="0"/>
        <v>0</v>
      </c>
      <c r="M34" s="180">
        <f>IF(ISERROR(K34/F34),0,K34/F34)</f>
        <v>0</v>
      </c>
      <c r="N34" s="180">
        <f t="shared" si="1"/>
        <v>0</v>
      </c>
      <c r="O34" s="181">
        <f t="shared" si="2"/>
        <v>0</v>
      </c>
      <c r="P34" s="182">
        <f>IF('Příloha 1 k dohodě'!N30="",0,'Příloha 1 k dohodě'!N30)</f>
        <v>0</v>
      </c>
      <c r="Q34" s="183">
        <f t="shared" si="6"/>
        <v>0</v>
      </c>
      <c r="R34" s="181">
        <f t="shared" si="7"/>
        <v>0</v>
      </c>
      <c r="S34" s="50"/>
      <c r="T34" s="53"/>
      <c r="U34" s="37"/>
      <c r="V34" s="37"/>
      <c r="W34" s="37"/>
      <c r="X34" s="37"/>
      <c r="Y34" s="37"/>
      <c r="Z34" s="37"/>
      <c r="AA34" s="37"/>
      <c r="AB34" s="37"/>
      <c r="AC34" s="38"/>
      <c r="AD34" s="38"/>
    </row>
    <row r="35" spans="1:30" ht="14.4" thickBot="1" x14ac:dyDescent="0.35">
      <c r="A35" s="233" t="s">
        <v>1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</row>
    <row r="36" spans="1:30" ht="25.2" customHeight="1" thickBot="1" x14ac:dyDescent="0.35">
      <c r="A36" s="233"/>
      <c r="B36" s="233"/>
      <c r="C36" s="233"/>
      <c r="D36" s="233"/>
      <c r="E36" s="233"/>
      <c r="F36" s="233"/>
      <c r="G36" s="233"/>
      <c r="H36" s="233"/>
      <c r="I36" s="305"/>
      <c r="J36" s="54" t="s">
        <v>36</v>
      </c>
      <c r="K36" s="173">
        <f>FLOOR(SUM(K14:K34),1)</f>
        <v>0</v>
      </c>
      <c r="L36" s="55"/>
      <c r="M36" s="56"/>
      <c r="N36" s="55"/>
      <c r="O36" s="55"/>
      <c r="P36" s="57"/>
      <c r="Q36" s="57"/>
      <c r="R36" s="174">
        <f>FLOOR(SUM(R15:R34),1)</f>
        <v>0</v>
      </c>
      <c r="S36" s="306"/>
      <c r="T36" s="307"/>
    </row>
    <row r="37" spans="1:30" x14ac:dyDescent="0.3">
      <c r="A37" s="254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58"/>
      <c r="V37" s="58"/>
      <c r="W37" s="58"/>
    </row>
    <row r="38" spans="1:30" s="59" customFormat="1" ht="24" customHeight="1" x14ac:dyDescent="0.3">
      <c r="A38" s="301" t="s">
        <v>168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</row>
    <row r="39" spans="1:30" s="59" customFormat="1" ht="24" customHeight="1" x14ac:dyDescent="0.3">
      <c r="A39" s="301" t="s">
        <v>169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</row>
    <row r="40" spans="1:30" s="59" customFormat="1" ht="11.4" x14ac:dyDescent="0.3">
      <c r="A40" s="302" t="s">
        <v>57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</row>
    <row r="41" spans="1:30" s="59" customFormat="1" ht="11.4" x14ac:dyDescent="0.3">
      <c r="A41" s="301" t="s">
        <v>123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</row>
    <row r="42" spans="1:30" s="59" customFormat="1" ht="11.4" x14ac:dyDescent="0.3">
      <c r="A42" s="301" t="s">
        <v>124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</row>
    <row r="43" spans="1:30" s="59" customFormat="1" ht="11.4" x14ac:dyDescent="0.3">
      <c r="A43" s="301" t="s">
        <v>125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</row>
    <row r="44" spans="1:30" s="59" customFormat="1" ht="24" customHeight="1" x14ac:dyDescent="0.3">
      <c r="A44" s="301" t="s">
        <v>126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</row>
    <row r="45" spans="1:30" s="59" customFormat="1" ht="24" customHeight="1" x14ac:dyDescent="0.3">
      <c r="A45" s="301" t="s">
        <v>137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</row>
    <row r="46" spans="1:30" s="60" customFormat="1" ht="79.2" customHeight="1" x14ac:dyDescent="0.3">
      <c r="A46" s="339" t="s">
        <v>150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</row>
    <row r="47" spans="1:30" x14ac:dyDescent="0.3">
      <c r="A47" s="338"/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</row>
    <row r="48" spans="1:30" ht="25.2" customHeight="1" x14ac:dyDescent="0.3">
      <c r="A48" s="193" t="s">
        <v>3</v>
      </c>
      <c r="B48" s="193"/>
      <c r="C48" s="327"/>
      <c r="D48" s="327"/>
      <c r="E48" s="328"/>
      <c r="F48" s="209" t="s">
        <v>20</v>
      </c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10" t="s">
        <v>19</v>
      </c>
      <c r="S48" s="210"/>
      <c r="T48" s="210"/>
    </row>
    <row r="49" spans="1:20" ht="25.2" customHeight="1" x14ac:dyDescent="0.3">
      <c r="A49" s="193" t="s">
        <v>4</v>
      </c>
      <c r="B49" s="193"/>
      <c r="C49" s="327" t="str">
        <f>IF('Příloha 1 k dohodě'!C34="","",'Příloha 1 k dohodě'!C34)</f>
        <v/>
      </c>
      <c r="D49" s="327"/>
      <c r="E49" s="328"/>
      <c r="F49" s="329" t="str">
        <f>IF('Příloha 1 k dohodě'!F34="","",'Příloha 1 k dohodě'!F34)</f>
        <v/>
      </c>
      <c r="G49" s="330"/>
      <c r="H49" s="330"/>
      <c r="I49" s="331"/>
      <c r="J49" s="329" t="str">
        <f>IF('Příloha 1 k dohodě'!J34="","",'Příloha 1 k dohodě'!J34)</f>
        <v/>
      </c>
      <c r="K49" s="330"/>
      <c r="L49" s="330"/>
      <c r="M49" s="330"/>
      <c r="N49" s="330"/>
      <c r="O49" s="330"/>
      <c r="P49" s="330"/>
      <c r="Q49" s="331"/>
      <c r="R49" s="210"/>
      <c r="S49" s="210"/>
      <c r="T49" s="210"/>
    </row>
    <row r="50" spans="1:20" ht="25.2" customHeight="1" x14ac:dyDescent="0.3">
      <c r="A50" s="193" t="s">
        <v>9</v>
      </c>
      <c r="B50" s="193"/>
      <c r="C50" s="323" t="str">
        <f>IF('Příloha 1 k dohodě'!C35="","",'Příloha 1 k dohodě'!C35)</f>
        <v/>
      </c>
      <c r="D50" s="323"/>
      <c r="E50" s="324"/>
      <c r="F50" s="332"/>
      <c r="G50" s="333"/>
      <c r="H50" s="333"/>
      <c r="I50" s="334"/>
      <c r="J50" s="332"/>
      <c r="K50" s="333"/>
      <c r="L50" s="333"/>
      <c r="M50" s="333"/>
      <c r="N50" s="333"/>
      <c r="O50" s="333"/>
      <c r="P50" s="333"/>
      <c r="Q50" s="334"/>
      <c r="R50" s="210"/>
      <c r="S50" s="210"/>
      <c r="T50" s="210"/>
    </row>
    <row r="51" spans="1:20" ht="25.2" customHeight="1" x14ac:dyDescent="0.3">
      <c r="A51" s="193" t="s">
        <v>5</v>
      </c>
      <c r="B51" s="193"/>
      <c r="C51" s="325" t="str">
        <f>IF('Příloha 1 k dohodě'!C36="","",'Příloha 1 k dohodě'!C36)</f>
        <v/>
      </c>
      <c r="D51" s="325"/>
      <c r="E51" s="326"/>
      <c r="F51" s="335"/>
      <c r="G51" s="336"/>
      <c r="H51" s="336"/>
      <c r="I51" s="337"/>
      <c r="J51" s="335"/>
      <c r="K51" s="336"/>
      <c r="L51" s="336"/>
      <c r="M51" s="336"/>
      <c r="N51" s="336"/>
      <c r="O51" s="336"/>
      <c r="P51" s="336"/>
      <c r="Q51" s="337"/>
      <c r="R51" s="210"/>
      <c r="S51" s="210"/>
      <c r="T51" s="210"/>
    </row>
  </sheetData>
  <sheetProtection algorithmName="SHA-512" hashValue="9BjFb9ifHCoPajEVzA1B4xBRxID72uA4uhrrkri8ogGgsFoGCwomiuq1Mi9odt+zHwEe9jYPwsCWD3GlAFn5Qw==" saltValue="nU+e7oEPOwFJS3X6ZF1Tmw==" spinCount="100000" sheet="1" objects="1" scenarios="1"/>
  <mergeCells count="51">
    <mergeCell ref="A5:R5"/>
    <mergeCell ref="C50:E50"/>
    <mergeCell ref="C51:E51"/>
    <mergeCell ref="A48:B48"/>
    <mergeCell ref="A49:B49"/>
    <mergeCell ref="A50:B50"/>
    <mergeCell ref="A51:B51"/>
    <mergeCell ref="C48:E48"/>
    <mergeCell ref="C49:E49"/>
    <mergeCell ref="R48:T51"/>
    <mergeCell ref="F48:Q48"/>
    <mergeCell ref="F49:I51"/>
    <mergeCell ref="J49:Q51"/>
    <mergeCell ref="A43:T43"/>
    <mergeCell ref="A47:T47"/>
    <mergeCell ref="A46:T46"/>
    <mergeCell ref="L1:O3"/>
    <mergeCell ref="A35:T35"/>
    <mergeCell ref="F8:T8"/>
    <mergeCell ref="A37:T37"/>
    <mergeCell ref="A7:D7"/>
    <mergeCell ref="G9:G14"/>
    <mergeCell ref="H9:H14"/>
    <mergeCell ref="I9:I14"/>
    <mergeCell ref="J9:J14"/>
    <mergeCell ref="C8:C14"/>
    <mergeCell ref="A4:D4"/>
    <mergeCell ref="A6:D6"/>
    <mergeCell ref="E4:J4"/>
    <mergeCell ref="K4:T4"/>
    <mergeCell ref="E8:E14"/>
    <mergeCell ref="F9:F14"/>
    <mergeCell ref="A45:T45"/>
    <mergeCell ref="A44:T44"/>
    <mergeCell ref="A42:T42"/>
    <mergeCell ref="A36:I36"/>
    <mergeCell ref="S36:T36"/>
    <mergeCell ref="A38:T38"/>
    <mergeCell ref="A39:T39"/>
    <mergeCell ref="A41:T41"/>
    <mergeCell ref="A40:T40"/>
    <mergeCell ref="K9:K14"/>
    <mergeCell ref="A8:A14"/>
    <mergeCell ref="B8:B14"/>
    <mergeCell ref="E6:R6"/>
    <mergeCell ref="E7:R7"/>
    <mergeCell ref="D8:D14"/>
    <mergeCell ref="P9:P14"/>
    <mergeCell ref="S9:T13"/>
    <mergeCell ref="Q9:Q10"/>
    <mergeCell ref="Q12:Q14"/>
  </mergeCells>
  <conditionalFormatting sqref="K15:P34">
    <cfRule type="cellIs" dxfId="3" priority="5" stopIfTrue="1" operator="equal">
      <formula>0</formula>
    </cfRule>
  </conditionalFormatting>
  <conditionalFormatting sqref="J15:J34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5:I3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10" orientation="landscape" r:id="rId1"/>
  <headerFooter>
    <oddFooter>&amp;LPodpora odborného vzdělávání zaměstnanců II
reg. č. CZ.03.1.52/0.0/0.0/15_021/0000053
OSÚ</oddFooter>
  </headerFooter>
  <ignoredErrors>
    <ignoredError sqref="C49:C51 F49 J49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0"/>
  <sheetViews>
    <sheetView zoomScaleNormal="100" workbookViewId="0">
      <selection activeCell="D18" sqref="D18:D20"/>
    </sheetView>
  </sheetViews>
  <sheetFormatPr defaultColWidth="9.109375" defaultRowHeight="13.2" x14ac:dyDescent="0.3"/>
  <cols>
    <col min="1" max="1" width="3.6640625" style="78" customWidth="1"/>
    <col min="2" max="2" width="20.5546875" style="58" customWidth="1"/>
    <col min="3" max="3" width="22.33203125" style="58" customWidth="1"/>
    <col min="4" max="4" width="32.88671875" style="58" customWidth="1"/>
    <col min="5" max="5" width="3.88671875" style="58" customWidth="1"/>
    <col min="6" max="6" width="11.88671875" style="58" customWidth="1"/>
    <col min="7" max="7" width="18.109375" style="58" customWidth="1"/>
    <col min="8" max="8" width="15.88671875" style="58" customWidth="1"/>
    <col min="9" max="9" width="18.33203125" style="58" customWidth="1"/>
    <col min="10" max="16384" width="9.109375" style="58"/>
  </cols>
  <sheetData>
    <row r="5" spans="1:9" ht="13.8" thickBot="1" x14ac:dyDescent="0.35"/>
    <row r="6" spans="1:9" ht="25.2" customHeight="1" x14ac:dyDescent="0.3">
      <c r="A6" s="349" t="s">
        <v>151</v>
      </c>
      <c r="B6" s="350"/>
      <c r="C6" s="350"/>
      <c r="D6" s="351" t="str">
        <f>IF('Příloha 3 k dohodě'!E4="","",'Příloha 1 k dohodě'!C5)</f>
        <v/>
      </c>
      <c r="E6" s="351"/>
      <c r="F6" s="351"/>
      <c r="G6" s="351"/>
      <c r="H6" s="345" t="s">
        <v>37</v>
      </c>
      <c r="I6" s="352"/>
    </row>
    <row r="7" spans="1:9" ht="25.2" customHeight="1" x14ac:dyDescent="0.3">
      <c r="A7" s="355" t="s">
        <v>38</v>
      </c>
      <c r="B7" s="356"/>
      <c r="C7" s="356"/>
      <c r="D7" s="356"/>
      <c r="E7" s="356"/>
      <c r="F7" s="356"/>
      <c r="G7" s="356"/>
      <c r="H7" s="353"/>
      <c r="I7" s="354"/>
    </row>
    <row r="8" spans="1:9" ht="25.2" customHeight="1" x14ac:dyDescent="0.3">
      <c r="A8" s="357" t="s">
        <v>24</v>
      </c>
      <c r="B8" s="358"/>
      <c r="C8" s="358"/>
      <c r="D8" s="193" t="str">
        <f>IF('Příloha 1 k dohodě'!C7="","",'Příloha 1 k dohodě'!C7)</f>
        <v/>
      </c>
      <c r="E8" s="193"/>
      <c r="F8" s="193"/>
      <c r="G8" s="193"/>
      <c r="H8" s="157" t="s">
        <v>8</v>
      </c>
      <c r="I8" s="184" t="str">
        <f>IF('Příloha 1 k dohodě'!P7="","",'Příloha 1 k dohodě'!P7)</f>
        <v/>
      </c>
    </row>
    <row r="9" spans="1:9" ht="25.2" customHeight="1" thickBot="1" x14ac:dyDescent="0.35">
      <c r="A9" s="340" t="s">
        <v>29</v>
      </c>
      <c r="B9" s="341"/>
      <c r="C9" s="341"/>
      <c r="D9" s="342" t="str">
        <f>IF('Příloha 1 k dohodě'!C8="","",'Příloha 1 k dohodě'!C8)</f>
        <v/>
      </c>
      <c r="E9" s="342"/>
      <c r="F9" s="342"/>
      <c r="G9" s="342"/>
      <c r="H9" s="342"/>
      <c r="I9" s="343"/>
    </row>
    <row r="10" spans="1:9" ht="17.25" customHeight="1" thickBot="1" x14ac:dyDescent="0.35">
      <c r="B10" s="80"/>
      <c r="C10" s="80"/>
      <c r="D10" s="81"/>
      <c r="E10" s="81"/>
      <c r="F10" s="81"/>
      <c r="G10" s="81"/>
      <c r="H10" s="81"/>
      <c r="I10" s="81"/>
    </row>
    <row r="11" spans="1:9" ht="25.2" customHeight="1" x14ac:dyDescent="0.3">
      <c r="A11" s="344" t="s">
        <v>39</v>
      </c>
      <c r="B11" s="345"/>
      <c r="C11" s="82" t="s">
        <v>40</v>
      </c>
      <c r="D11" s="83" t="s">
        <v>41</v>
      </c>
      <c r="E11" s="84"/>
      <c r="F11" s="84"/>
      <c r="G11" s="84"/>
      <c r="H11" s="84"/>
      <c r="I11" s="84"/>
    </row>
    <row r="12" spans="1:9" ht="25.2" customHeight="1" thickBot="1" x14ac:dyDescent="0.35">
      <c r="A12" s="346"/>
      <c r="B12" s="347"/>
      <c r="C12" s="85"/>
      <c r="D12" s="86"/>
      <c r="E12" s="84"/>
      <c r="F12" s="84"/>
      <c r="G12" s="84"/>
      <c r="H12" s="84"/>
      <c r="I12" s="84"/>
    </row>
    <row r="13" spans="1:9" x14ac:dyDescent="0.3">
      <c r="A13" s="348" t="s">
        <v>1</v>
      </c>
      <c r="B13" s="348"/>
      <c r="C13" s="348"/>
      <c r="D13" s="348"/>
      <c r="E13" s="348"/>
      <c r="F13" s="348"/>
      <c r="G13" s="348"/>
      <c r="H13" s="348"/>
      <c r="I13" s="348"/>
    </row>
    <row r="14" spans="1:9" s="75" customFormat="1" x14ac:dyDescent="0.3">
      <c r="A14" s="233" t="s">
        <v>138</v>
      </c>
      <c r="B14" s="233"/>
      <c r="C14" s="233"/>
      <c r="D14" s="233"/>
      <c r="E14" s="233"/>
      <c r="F14" s="233"/>
      <c r="G14" s="233"/>
      <c r="H14" s="233"/>
      <c r="I14" s="233"/>
    </row>
    <row r="15" spans="1:9" x14ac:dyDescent="0.3">
      <c r="A15" s="254" t="s">
        <v>163</v>
      </c>
      <c r="B15" s="254"/>
      <c r="C15" s="254"/>
      <c r="D15" s="254"/>
      <c r="E15" s="254"/>
      <c r="F15" s="254"/>
      <c r="G15" s="254"/>
      <c r="H15" s="254"/>
      <c r="I15" s="254"/>
    </row>
    <row r="16" spans="1:9" x14ac:dyDescent="0.3">
      <c r="A16" s="269"/>
      <c r="B16" s="269"/>
      <c r="C16" s="269"/>
      <c r="D16" s="269"/>
      <c r="E16" s="269"/>
      <c r="F16" s="269"/>
      <c r="G16" s="269"/>
      <c r="H16" s="269"/>
      <c r="I16" s="269"/>
    </row>
    <row r="17" spans="1:9" ht="25.2" customHeight="1" x14ac:dyDescent="0.3">
      <c r="A17" s="193" t="s">
        <v>3</v>
      </c>
      <c r="B17" s="193"/>
      <c r="C17" s="76"/>
      <c r="D17" s="209" t="s">
        <v>20</v>
      </c>
      <c r="E17" s="209"/>
      <c r="F17" s="209"/>
      <c r="G17" s="209"/>
      <c r="H17" s="210" t="s">
        <v>19</v>
      </c>
      <c r="I17" s="210"/>
    </row>
    <row r="18" spans="1:9" ht="25.2" customHeight="1" x14ac:dyDescent="0.3">
      <c r="A18" s="193" t="s">
        <v>4</v>
      </c>
      <c r="B18" s="193"/>
      <c r="C18" s="76" t="str">
        <f>IF('Příloha 1 k dohodě'!C34="","",'Příloha 1 k dohodě'!C34)</f>
        <v/>
      </c>
      <c r="D18" s="224" t="str">
        <f>IF('Příloha 1 k dohodě'!F34="","",'Příloha 1 k dohodě'!F34)</f>
        <v/>
      </c>
      <c r="E18" s="224" t="str">
        <f>IF('Příloha 1 k dohodě'!J34="","",'Příloha 1 k dohodě'!J34)</f>
        <v/>
      </c>
      <c r="F18" s="224"/>
      <c r="G18" s="224"/>
      <c r="H18" s="210"/>
      <c r="I18" s="210"/>
    </row>
    <row r="19" spans="1:9" ht="25.2" customHeight="1" x14ac:dyDescent="0.3">
      <c r="A19" s="193" t="s">
        <v>9</v>
      </c>
      <c r="B19" s="193"/>
      <c r="C19" s="185" t="str">
        <f>IF('Příloha 1 k dohodě'!C35="","",'Příloha 1 k dohodě'!C35)</f>
        <v/>
      </c>
      <c r="D19" s="224"/>
      <c r="E19" s="224"/>
      <c r="F19" s="224"/>
      <c r="G19" s="224"/>
      <c r="H19" s="210"/>
      <c r="I19" s="210"/>
    </row>
    <row r="20" spans="1:9" ht="25.2" customHeight="1" x14ac:dyDescent="0.3">
      <c r="A20" s="193" t="s">
        <v>5</v>
      </c>
      <c r="B20" s="193"/>
      <c r="C20" s="77" t="str">
        <f>IF('Příloha 1 k dohodě'!C36="","",'Příloha 1 k dohodě'!C36)</f>
        <v/>
      </c>
      <c r="D20" s="224"/>
      <c r="E20" s="224"/>
      <c r="F20" s="224"/>
      <c r="G20" s="224"/>
      <c r="H20" s="210"/>
      <c r="I20" s="210"/>
    </row>
    <row r="21" spans="1:9" x14ac:dyDescent="0.3">
      <c r="A21" s="58"/>
    </row>
    <row r="22" spans="1:9" x14ac:dyDescent="0.3">
      <c r="A22" s="58"/>
    </row>
    <row r="23" spans="1:9" x14ac:dyDescent="0.3">
      <c r="A23" s="58"/>
    </row>
    <row r="24" spans="1:9" x14ac:dyDescent="0.3">
      <c r="A24" s="58"/>
    </row>
    <row r="25" spans="1:9" x14ac:dyDescent="0.3">
      <c r="A25" s="58"/>
    </row>
    <row r="26" spans="1:9" x14ac:dyDescent="0.3">
      <c r="A26" s="58"/>
    </row>
    <row r="40" spans="1:1" x14ac:dyDescent="0.3">
      <c r="A40" s="58"/>
    </row>
  </sheetData>
  <sheetProtection algorithmName="SHA-512" hashValue="q8z31MUJayRNPmqHkIvB3ZjINUmPlNQX4B79OjoFMT5SUUQpBTImL79lhQoDql8K16STKcyaD18h3jcUs1H96Q==" saltValue="sO05159a0Ydtz3HoqTRxmw==" spinCount="100000" sheet="1" objects="1" scenarios="1"/>
  <mergeCells count="22">
    <mergeCell ref="A6:C6"/>
    <mergeCell ref="D6:G6"/>
    <mergeCell ref="H6:I7"/>
    <mergeCell ref="A7:G7"/>
    <mergeCell ref="A8:C8"/>
    <mergeCell ref="D8:G8"/>
    <mergeCell ref="A9:C9"/>
    <mergeCell ref="D9:I9"/>
    <mergeCell ref="A11:B11"/>
    <mergeCell ref="A12:B12"/>
    <mergeCell ref="A16:I16"/>
    <mergeCell ref="A13:I13"/>
    <mergeCell ref="A14:I14"/>
    <mergeCell ref="A15:I15"/>
    <mergeCell ref="H17:I20"/>
    <mergeCell ref="D17:G17"/>
    <mergeCell ref="E18:G20"/>
    <mergeCell ref="D18:D20"/>
    <mergeCell ref="A17:B17"/>
    <mergeCell ref="A18:B18"/>
    <mergeCell ref="A19:B19"/>
    <mergeCell ref="A20:B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10" orientation="landscape" r:id="rId1"/>
  <headerFooter>
    <oddFooter>&amp;LPodpora odborného vzdělávání zaměstnanců II
reg. č. CZ.03.1.52/0.0/0.0/15_021/0000053
OSÚ</oddFooter>
  </headerFooter>
  <ignoredErrors>
    <ignoredError sqref="C18:E18 C19:C2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ySplit="9" topLeftCell="A40" activePane="bottomLeft" state="frozen"/>
      <selection pane="bottomLeft" activeCell="B10" sqref="B10"/>
    </sheetView>
  </sheetViews>
  <sheetFormatPr defaultColWidth="9.109375" defaultRowHeight="13.2" x14ac:dyDescent="0.3"/>
  <cols>
    <col min="1" max="1" width="4.88671875" style="58" customWidth="1"/>
    <col min="2" max="2" width="11.6640625" style="58" customWidth="1"/>
    <col min="3" max="3" width="12.88671875" style="58" customWidth="1"/>
    <col min="4" max="4" width="13.6640625" style="58" customWidth="1"/>
    <col min="5" max="5" width="10.109375" style="58" customWidth="1"/>
    <col min="6" max="6" width="10.5546875" style="58" customWidth="1"/>
    <col min="7" max="16384" width="9.109375" style="58"/>
  </cols>
  <sheetData>
    <row r="1" spans="1:18" x14ac:dyDescent="0.25">
      <c r="A1" s="94"/>
    </row>
    <row r="4" spans="1:18" ht="13.8" thickBot="1" x14ac:dyDescent="0.3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1:18" ht="30" customHeight="1" x14ac:dyDescent="0.3">
      <c r="A5" s="202" t="s">
        <v>135</v>
      </c>
      <c r="B5" s="203"/>
      <c r="C5" s="203"/>
      <c r="D5" s="351" t="str">
        <f>IF('Příloha 1 k dohodě'!C5="","",'Příloha 1 k dohodě'!C5)</f>
        <v/>
      </c>
      <c r="E5" s="351"/>
      <c r="F5" s="351"/>
      <c r="G5" s="351"/>
      <c r="H5" s="351"/>
      <c r="I5" s="351"/>
      <c r="J5" s="345" t="s">
        <v>11</v>
      </c>
      <c r="K5" s="345"/>
      <c r="L5" s="345"/>
      <c r="M5" s="350" t="s">
        <v>49</v>
      </c>
      <c r="N5" s="350"/>
      <c r="O5" s="383" t="str">
        <f>IF('Příloha 2  k dohodě'!P5="","",'Příloha 2  k dohodě'!P5)</f>
        <v/>
      </c>
      <c r="P5" s="383"/>
      <c r="Q5" s="383"/>
      <c r="R5" s="384"/>
    </row>
    <row r="6" spans="1:18" ht="30" customHeight="1" x14ac:dyDescent="0.3">
      <c r="A6" s="355" t="s">
        <v>134</v>
      </c>
      <c r="B6" s="356"/>
      <c r="C6" s="356"/>
      <c r="D6" s="356"/>
      <c r="E6" s="356"/>
      <c r="F6" s="356"/>
      <c r="G6" s="356"/>
      <c r="H6" s="356"/>
      <c r="I6" s="356"/>
      <c r="J6" s="353"/>
      <c r="K6" s="353"/>
      <c r="L6" s="353"/>
      <c r="M6" s="366" t="s">
        <v>66</v>
      </c>
      <c r="N6" s="366"/>
      <c r="O6" s="367" t="str">
        <f>IF('Příloha 2  k dohodě'!P7="","",'Příloha 2  k dohodě'!P7)</f>
        <v/>
      </c>
      <c r="P6" s="368"/>
      <c r="Q6" s="368"/>
      <c r="R6" s="369"/>
    </row>
    <row r="7" spans="1:18" ht="30" customHeight="1" x14ac:dyDescent="0.3">
      <c r="A7" s="222" t="s">
        <v>24</v>
      </c>
      <c r="B7" s="223"/>
      <c r="C7" s="223"/>
      <c r="D7" s="193" t="str">
        <f>IF('Příloha 1 k dohodě'!C7="","",'Příloha 1 k dohodě'!C7)</f>
        <v/>
      </c>
      <c r="E7" s="193"/>
      <c r="F7" s="193"/>
      <c r="G7" s="193"/>
      <c r="H7" s="193"/>
      <c r="I7" s="193"/>
      <c r="J7" s="157" t="s">
        <v>8</v>
      </c>
      <c r="K7" s="365" t="str">
        <f>IF('Příloha 1 k dohodě'!P7="","",'Příloha 1 k dohodě'!P7)</f>
        <v/>
      </c>
      <c r="L7" s="365"/>
      <c r="M7" s="366"/>
      <c r="N7" s="366"/>
      <c r="O7" s="370"/>
      <c r="P7" s="371"/>
      <c r="Q7" s="371"/>
      <c r="R7" s="372"/>
    </row>
    <row r="8" spans="1:18" ht="30" customHeight="1" thickBot="1" x14ac:dyDescent="0.35">
      <c r="A8" s="361" t="s">
        <v>29</v>
      </c>
      <c r="B8" s="362"/>
      <c r="C8" s="362"/>
      <c r="D8" s="375" t="str">
        <f>IF('Příloha 1 k dohodě'!C8="","",'Příloha 1 k dohodě'!C8)</f>
        <v/>
      </c>
      <c r="E8" s="376"/>
      <c r="F8" s="376"/>
      <c r="G8" s="376"/>
      <c r="H8" s="376"/>
      <c r="I8" s="377"/>
      <c r="J8" s="129" t="s">
        <v>158</v>
      </c>
      <c r="K8" s="373" t="str">
        <f>IF('Příloha 1 k dohodě'!R8="","",'Příloha 1 k dohodě'!R8)</f>
        <v/>
      </c>
      <c r="L8" s="374"/>
      <c r="M8" s="390" t="s">
        <v>28</v>
      </c>
      <c r="N8" s="391"/>
      <c r="O8" s="385" t="str">
        <f>IF('Příloha 2  k dohodě'!P6="","",'Příloha 2  k dohodě'!P6)</f>
        <v/>
      </c>
      <c r="P8" s="385"/>
      <c r="Q8" s="385"/>
      <c r="R8" s="386"/>
    </row>
    <row r="9" spans="1:18" ht="34.200000000000003" x14ac:dyDescent="0.3">
      <c r="A9" s="130" t="s">
        <v>0</v>
      </c>
      <c r="B9" s="131" t="s">
        <v>45</v>
      </c>
      <c r="C9" s="131" t="s">
        <v>46</v>
      </c>
      <c r="D9" s="131" t="s">
        <v>128</v>
      </c>
      <c r="E9" s="387" t="s">
        <v>113</v>
      </c>
      <c r="F9" s="387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9"/>
    </row>
    <row r="10" spans="1:18" ht="42" customHeight="1" x14ac:dyDescent="0.3">
      <c r="A10" s="67">
        <v>1</v>
      </c>
      <c r="B10" s="87"/>
      <c r="C10" s="89"/>
      <c r="D10" s="87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4"/>
    </row>
    <row r="11" spans="1:18" ht="42" customHeight="1" x14ac:dyDescent="0.3">
      <c r="A11" s="67">
        <v>2</v>
      </c>
      <c r="B11" s="87"/>
      <c r="C11" s="89"/>
      <c r="D11" s="87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4"/>
    </row>
    <row r="12" spans="1:18" ht="42" customHeight="1" x14ac:dyDescent="0.3">
      <c r="A12" s="67">
        <v>3</v>
      </c>
      <c r="B12" s="87"/>
      <c r="C12" s="89"/>
      <c r="D12" s="87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4"/>
    </row>
    <row r="13" spans="1:18" ht="42" customHeight="1" x14ac:dyDescent="0.3">
      <c r="A13" s="67">
        <v>4</v>
      </c>
      <c r="B13" s="87"/>
      <c r="C13" s="89"/>
      <c r="D13" s="87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4"/>
    </row>
    <row r="14" spans="1:18" ht="42" customHeight="1" x14ac:dyDescent="0.3">
      <c r="A14" s="67">
        <v>5</v>
      </c>
      <c r="B14" s="87"/>
      <c r="C14" s="89"/>
      <c r="D14" s="87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4"/>
    </row>
    <row r="15" spans="1:18" ht="42" customHeight="1" x14ac:dyDescent="0.3">
      <c r="A15" s="67">
        <v>6</v>
      </c>
      <c r="B15" s="87"/>
      <c r="C15" s="89"/>
      <c r="D15" s="87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4"/>
    </row>
    <row r="16" spans="1:18" ht="42" customHeight="1" x14ac:dyDescent="0.3">
      <c r="A16" s="67">
        <v>7</v>
      </c>
      <c r="B16" s="87"/>
      <c r="C16" s="89"/>
      <c r="D16" s="87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4"/>
    </row>
    <row r="17" spans="1:18" ht="42" customHeight="1" x14ac:dyDescent="0.3">
      <c r="A17" s="67">
        <v>8</v>
      </c>
      <c r="B17" s="87"/>
      <c r="C17" s="89"/>
      <c r="D17" s="87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4"/>
    </row>
    <row r="18" spans="1:18" ht="42" customHeight="1" x14ac:dyDescent="0.3">
      <c r="A18" s="67">
        <v>9</v>
      </c>
      <c r="B18" s="87"/>
      <c r="C18" s="89"/>
      <c r="D18" s="87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4"/>
    </row>
    <row r="19" spans="1:18" ht="42" customHeight="1" x14ac:dyDescent="0.3">
      <c r="A19" s="67">
        <v>10</v>
      </c>
      <c r="B19" s="87"/>
      <c r="C19" s="89"/>
      <c r="D19" s="87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4"/>
    </row>
    <row r="20" spans="1:18" ht="42" customHeight="1" x14ac:dyDescent="0.3">
      <c r="A20" s="67">
        <v>11</v>
      </c>
      <c r="B20" s="87"/>
      <c r="C20" s="89"/>
      <c r="D20" s="87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4"/>
    </row>
    <row r="21" spans="1:18" ht="42" customHeight="1" x14ac:dyDescent="0.3">
      <c r="A21" s="67">
        <v>12</v>
      </c>
      <c r="B21" s="87"/>
      <c r="C21" s="89"/>
      <c r="D21" s="87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4"/>
    </row>
    <row r="22" spans="1:18" ht="42" customHeight="1" x14ac:dyDescent="0.3">
      <c r="A22" s="67">
        <v>13</v>
      </c>
      <c r="B22" s="87"/>
      <c r="C22" s="89"/>
      <c r="D22" s="87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4"/>
    </row>
    <row r="23" spans="1:18" ht="42" customHeight="1" x14ac:dyDescent="0.3">
      <c r="A23" s="67">
        <v>14</v>
      </c>
      <c r="B23" s="87"/>
      <c r="C23" s="89"/>
      <c r="D23" s="87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4"/>
    </row>
    <row r="24" spans="1:18" ht="42" customHeight="1" x14ac:dyDescent="0.3">
      <c r="A24" s="67">
        <v>15</v>
      </c>
      <c r="B24" s="87"/>
      <c r="C24" s="89"/>
      <c r="D24" s="87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4"/>
    </row>
    <row r="25" spans="1:18" ht="42" customHeight="1" x14ac:dyDescent="0.3">
      <c r="A25" s="67">
        <v>16</v>
      </c>
      <c r="B25" s="87"/>
      <c r="C25" s="89"/>
      <c r="D25" s="87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4"/>
    </row>
    <row r="26" spans="1:18" ht="42" customHeight="1" x14ac:dyDescent="0.3">
      <c r="A26" s="67">
        <v>17</v>
      </c>
      <c r="B26" s="87"/>
      <c r="C26" s="89"/>
      <c r="D26" s="87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4"/>
    </row>
    <row r="27" spans="1:18" ht="42" customHeight="1" x14ac:dyDescent="0.3">
      <c r="A27" s="67">
        <v>18</v>
      </c>
      <c r="B27" s="87"/>
      <c r="C27" s="89"/>
      <c r="D27" s="87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4"/>
    </row>
    <row r="28" spans="1:18" ht="42" customHeight="1" x14ac:dyDescent="0.3">
      <c r="A28" s="67">
        <v>19</v>
      </c>
      <c r="B28" s="87"/>
      <c r="C28" s="89"/>
      <c r="D28" s="87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4"/>
    </row>
    <row r="29" spans="1:18" ht="42" customHeight="1" x14ac:dyDescent="0.3">
      <c r="A29" s="67">
        <v>20</v>
      </c>
      <c r="B29" s="87"/>
      <c r="C29" s="89"/>
      <c r="D29" s="87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4"/>
    </row>
    <row r="30" spans="1:18" ht="42" customHeight="1" x14ac:dyDescent="0.3">
      <c r="A30" s="67">
        <v>21</v>
      </c>
      <c r="B30" s="87"/>
      <c r="C30" s="89"/>
      <c r="D30" s="87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4"/>
    </row>
    <row r="31" spans="1:18" ht="42" customHeight="1" x14ac:dyDescent="0.3">
      <c r="A31" s="67">
        <v>22</v>
      </c>
      <c r="B31" s="87"/>
      <c r="C31" s="89"/>
      <c r="D31" s="87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4"/>
    </row>
    <row r="32" spans="1:18" ht="42" customHeight="1" x14ac:dyDescent="0.3">
      <c r="A32" s="67">
        <v>23</v>
      </c>
      <c r="B32" s="87"/>
      <c r="C32" s="89"/>
      <c r="D32" s="87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4"/>
    </row>
    <row r="33" spans="1:18" ht="42" customHeight="1" x14ac:dyDescent="0.3">
      <c r="A33" s="67">
        <v>24</v>
      </c>
      <c r="B33" s="87"/>
      <c r="C33" s="89"/>
      <c r="D33" s="87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4"/>
    </row>
    <row r="34" spans="1:18" ht="42" customHeight="1" x14ac:dyDescent="0.3">
      <c r="A34" s="67">
        <v>25</v>
      </c>
      <c r="B34" s="87"/>
      <c r="C34" s="89"/>
      <c r="D34" s="87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4"/>
    </row>
    <row r="35" spans="1:18" ht="42" customHeight="1" x14ac:dyDescent="0.3">
      <c r="A35" s="67">
        <v>26</v>
      </c>
      <c r="B35" s="87"/>
      <c r="C35" s="89"/>
      <c r="D35" s="87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4"/>
    </row>
    <row r="36" spans="1:18" ht="42" customHeight="1" x14ac:dyDescent="0.3">
      <c r="A36" s="67">
        <v>27</v>
      </c>
      <c r="B36" s="87"/>
      <c r="C36" s="89"/>
      <c r="D36" s="87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4"/>
    </row>
    <row r="37" spans="1:18" ht="42" customHeight="1" x14ac:dyDescent="0.3">
      <c r="A37" s="67">
        <v>28</v>
      </c>
      <c r="B37" s="87"/>
      <c r="C37" s="89"/>
      <c r="D37" s="87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4"/>
    </row>
    <row r="38" spans="1:18" ht="42" customHeight="1" x14ac:dyDescent="0.3">
      <c r="A38" s="67">
        <v>29</v>
      </c>
      <c r="B38" s="87"/>
      <c r="C38" s="89"/>
      <c r="D38" s="87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4"/>
    </row>
    <row r="39" spans="1:18" ht="42" customHeight="1" thickBot="1" x14ac:dyDescent="0.35">
      <c r="A39" s="71">
        <v>30</v>
      </c>
      <c r="B39" s="88"/>
      <c r="C39" s="90"/>
      <c r="D39" s="8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9"/>
    </row>
    <row r="40" spans="1:18" x14ac:dyDescent="0.3">
      <c r="A40" s="381" t="s">
        <v>1</v>
      </c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</row>
    <row r="41" spans="1:18" ht="15.6" x14ac:dyDescent="0.3">
      <c r="A41" s="132"/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</row>
    <row r="42" spans="1:18" ht="15" x14ac:dyDescent="0.3">
      <c r="A42" s="133"/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</row>
    <row r="43" spans="1:18" s="134" customFormat="1" ht="25.2" customHeight="1" x14ac:dyDescent="0.3">
      <c r="A43" s="193" t="s">
        <v>3</v>
      </c>
      <c r="B43" s="193"/>
      <c r="C43" s="360" t="str">
        <f>IF('Příloha 1 k dohodě'!C33="","",'Příloha 1 k dohodě'!C33)</f>
        <v/>
      </c>
      <c r="D43" s="360"/>
      <c r="E43" s="209" t="s">
        <v>20</v>
      </c>
      <c r="F43" s="209"/>
      <c r="G43" s="209"/>
      <c r="H43" s="209"/>
      <c r="I43" s="209"/>
      <c r="J43" s="209"/>
      <c r="K43" s="209"/>
      <c r="L43" s="209"/>
      <c r="M43" s="209"/>
      <c r="N43" s="209"/>
      <c r="O43" s="210" t="s">
        <v>19</v>
      </c>
      <c r="P43" s="210"/>
      <c r="Q43" s="210"/>
      <c r="R43" s="210"/>
    </row>
    <row r="44" spans="1:18" s="134" customFormat="1" ht="25.2" customHeight="1" x14ac:dyDescent="0.3">
      <c r="A44" s="193" t="s">
        <v>4</v>
      </c>
      <c r="B44" s="193"/>
      <c r="C44" s="360" t="str">
        <f>IF('Příloha 1 k dohodě'!C34="","",'Příloha 1 k dohodě'!C34)</f>
        <v/>
      </c>
      <c r="D44" s="360"/>
      <c r="E44" s="359" t="str">
        <f>IF('Příloha 1 k dohodě'!F34="","",'Příloha 1 k dohodě'!F34)</f>
        <v/>
      </c>
      <c r="F44" s="359"/>
      <c r="G44" s="359"/>
      <c r="H44" s="359"/>
      <c r="I44" s="359"/>
      <c r="J44" s="246" t="str">
        <f>IF('Příloha 1 k dohodě'!J34="","",'Příloha 1 k dohodě'!J34)</f>
        <v/>
      </c>
      <c r="K44" s="246"/>
      <c r="L44" s="246"/>
      <c r="M44" s="246"/>
      <c r="N44" s="246"/>
      <c r="O44" s="210"/>
      <c r="P44" s="210"/>
      <c r="Q44" s="210"/>
      <c r="R44" s="210"/>
    </row>
    <row r="45" spans="1:18" s="134" customFormat="1" ht="25.2" customHeight="1" x14ac:dyDescent="0.3">
      <c r="A45" s="193" t="s">
        <v>30</v>
      </c>
      <c r="B45" s="193"/>
      <c r="C45" s="382" t="str">
        <f>IF('Příloha 1 k dohodě'!C35="","",'Příloha 1 k dohodě'!C35)</f>
        <v/>
      </c>
      <c r="D45" s="382"/>
      <c r="E45" s="359"/>
      <c r="F45" s="359"/>
      <c r="G45" s="359"/>
      <c r="H45" s="359"/>
      <c r="I45" s="359"/>
      <c r="J45" s="246"/>
      <c r="K45" s="246"/>
      <c r="L45" s="246"/>
      <c r="M45" s="246"/>
      <c r="N45" s="246"/>
      <c r="O45" s="210"/>
      <c r="P45" s="210"/>
      <c r="Q45" s="210"/>
      <c r="R45" s="210"/>
    </row>
    <row r="46" spans="1:18" s="134" customFormat="1" ht="25.2" customHeight="1" x14ac:dyDescent="0.3">
      <c r="A46" s="193" t="s">
        <v>5</v>
      </c>
      <c r="B46" s="193"/>
      <c r="C46" s="360" t="str">
        <f>IF('Příloha 1 k dohodě'!C36="","",'Příloha 1 k dohodě'!C36)</f>
        <v/>
      </c>
      <c r="D46" s="360"/>
      <c r="E46" s="359"/>
      <c r="F46" s="359"/>
      <c r="G46" s="359"/>
      <c r="H46" s="359"/>
      <c r="I46" s="359"/>
      <c r="J46" s="246"/>
      <c r="K46" s="246"/>
      <c r="L46" s="246"/>
      <c r="M46" s="246"/>
      <c r="N46" s="246"/>
      <c r="O46" s="210"/>
      <c r="P46" s="210"/>
      <c r="Q46" s="210"/>
      <c r="R46" s="210"/>
    </row>
  </sheetData>
  <sheetProtection algorithmName="SHA-512" hashValue="jtsLZ3rQ8XXm0UrmmBU1MaYWRhShNY1Q12NO5GY5vleorezniU2b2TntNPYfj/ChQiqksW45dJlqvhMsNsR6Kg==" saltValue="xa7oCbKnIVKMDvJdbdpuXA==" spinCount="100000" sheet="1"/>
  <mergeCells count="62">
    <mergeCell ref="E28:R28"/>
    <mergeCell ref="E29:R29"/>
    <mergeCell ref="E27:R27"/>
    <mergeCell ref="E22:R22"/>
    <mergeCell ref="E25:R25"/>
    <mergeCell ref="E26:R26"/>
    <mergeCell ref="E23:R23"/>
    <mergeCell ref="E24:R24"/>
    <mergeCell ref="E20:R20"/>
    <mergeCell ref="E21:R21"/>
    <mergeCell ref="O5:R5"/>
    <mergeCell ref="A6:I6"/>
    <mergeCell ref="A5:C5"/>
    <mergeCell ref="O8:R8"/>
    <mergeCell ref="D5:I5"/>
    <mergeCell ref="E13:R13"/>
    <mergeCell ref="M5:N5"/>
    <mergeCell ref="D7:I7"/>
    <mergeCell ref="E14:R14"/>
    <mergeCell ref="E9:R9"/>
    <mergeCell ref="E10:R10"/>
    <mergeCell ref="E19:R19"/>
    <mergeCell ref="M8:N8"/>
    <mergeCell ref="E11:R11"/>
    <mergeCell ref="O43:R46"/>
    <mergeCell ref="E12:R12"/>
    <mergeCell ref="E15:R15"/>
    <mergeCell ref="E16:R16"/>
    <mergeCell ref="E39:R39"/>
    <mergeCell ref="E30:R30"/>
    <mergeCell ref="E31:R31"/>
    <mergeCell ref="B41:R41"/>
    <mergeCell ref="A40:R40"/>
    <mergeCell ref="B42:R42"/>
    <mergeCell ref="J44:N46"/>
    <mergeCell ref="E35:R35"/>
    <mergeCell ref="C46:D46"/>
    <mergeCell ref="A45:B45"/>
    <mergeCell ref="C44:D44"/>
    <mergeCell ref="C45:D45"/>
    <mergeCell ref="A7:C7"/>
    <mergeCell ref="A8:C8"/>
    <mergeCell ref="E36:R36"/>
    <mergeCell ref="E37:R37"/>
    <mergeCell ref="E38:R38"/>
    <mergeCell ref="E33:R33"/>
    <mergeCell ref="E32:R32"/>
    <mergeCell ref="E34:R34"/>
    <mergeCell ref="K7:L7"/>
    <mergeCell ref="E17:R17"/>
    <mergeCell ref="E18:R18"/>
    <mergeCell ref="M6:N7"/>
    <mergeCell ref="O6:R7"/>
    <mergeCell ref="J5:L6"/>
    <mergeCell ref="K8:L8"/>
    <mergeCell ref="D8:I8"/>
    <mergeCell ref="A43:B43"/>
    <mergeCell ref="A44:B44"/>
    <mergeCell ref="A46:B46"/>
    <mergeCell ref="E44:I46"/>
    <mergeCell ref="E43:N43"/>
    <mergeCell ref="C43:D4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10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opLeftCell="D1" zoomScale="78" zoomScaleNormal="78" workbookViewId="0">
      <selection activeCell="E3" sqref="E3:U3"/>
    </sheetView>
  </sheetViews>
  <sheetFormatPr defaultRowHeight="15" x14ac:dyDescent="0.25"/>
  <cols>
    <col min="1" max="1" width="4.88671875" style="95" customWidth="1"/>
    <col min="2" max="3" width="27.44140625" style="95" customWidth="1"/>
    <col min="4" max="4" width="6.88671875" style="95" customWidth="1"/>
    <col min="5" max="5" width="19" style="95" customWidth="1"/>
    <col min="6" max="6" width="1.6640625" style="95" bestFit="1" customWidth="1"/>
    <col min="7" max="8" width="19" style="95" customWidth="1"/>
    <col min="9" max="9" width="1.6640625" style="95" bestFit="1" customWidth="1"/>
    <col min="10" max="11" width="19" style="95" customWidth="1"/>
    <col min="12" max="12" width="1.6640625" style="95" bestFit="1" customWidth="1"/>
    <col min="13" max="14" width="19" style="95" customWidth="1"/>
    <col min="15" max="15" width="1.6640625" style="95" bestFit="1" customWidth="1"/>
    <col min="16" max="17" width="19" style="95" customWidth="1"/>
    <col min="18" max="18" width="1.6640625" style="95" bestFit="1" customWidth="1"/>
    <col min="19" max="19" width="19" style="95" customWidth="1"/>
    <col min="20" max="21" width="9" style="95" customWidth="1"/>
    <col min="22" max="16384" width="8.88671875" style="95"/>
  </cols>
  <sheetData>
    <row r="1" spans="1:21" ht="54.6" customHeight="1" thickBot="1" x14ac:dyDescent="0.3">
      <c r="B1" s="147"/>
      <c r="C1" s="147"/>
      <c r="D1" s="147"/>
      <c r="E1" s="421" t="s">
        <v>59</v>
      </c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</row>
    <row r="2" spans="1:21" s="91" customFormat="1" ht="30" customHeight="1" x14ac:dyDescent="0.25">
      <c r="A2" s="404" t="s">
        <v>60</v>
      </c>
      <c r="B2" s="405"/>
      <c r="C2" s="405"/>
      <c r="D2" s="405"/>
      <c r="E2" s="406" t="str">
        <f>IF('Příloha 1 k dohodě'!C5="","",'Příloha 1 k dohodě'!C5)</f>
        <v/>
      </c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7"/>
    </row>
    <row r="3" spans="1:21" s="91" customFormat="1" ht="30" customHeight="1" x14ac:dyDescent="0.25">
      <c r="A3" s="408" t="s">
        <v>61</v>
      </c>
      <c r="B3" s="409"/>
      <c r="C3" s="409"/>
      <c r="D3" s="409"/>
      <c r="E3" s="410" t="str">
        <f>IF('Příloha 1 k dohodě'!C8="","",'Příloha 1 k dohodě'!C8)</f>
        <v/>
      </c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1"/>
    </row>
    <row r="4" spans="1:21" ht="30" customHeight="1" x14ac:dyDescent="0.25">
      <c r="A4" s="408" t="s">
        <v>62</v>
      </c>
      <c r="B4" s="409"/>
      <c r="C4" s="409"/>
      <c r="D4" s="409"/>
      <c r="E4" s="186" t="s">
        <v>63</v>
      </c>
      <c r="F4" s="412"/>
      <c r="G4" s="413"/>
      <c r="H4" s="413"/>
      <c r="I4" s="414" t="s">
        <v>64</v>
      </c>
      <c r="J4" s="414"/>
      <c r="K4" s="412"/>
      <c r="L4" s="412"/>
      <c r="M4" s="412"/>
      <c r="N4" s="415" t="s">
        <v>158</v>
      </c>
      <c r="O4" s="416"/>
      <c r="P4" s="416"/>
      <c r="Q4" s="416"/>
      <c r="R4" s="416"/>
      <c r="S4" s="417"/>
      <c r="T4" s="418" t="str">
        <f>IF('Příloha 1 k dohodě'!R8="","",'Příloha 1 k dohodě'!R8)</f>
        <v/>
      </c>
      <c r="U4" s="419"/>
    </row>
    <row r="5" spans="1:21" ht="30" customHeight="1" x14ac:dyDescent="0.25">
      <c r="A5" s="408" t="s">
        <v>65</v>
      </c>
      <c r="B5" s="409"/>
      <c r="C5" s="409"/>
      <c r="D5" s="409"/>
      <c r="E5" s="409" t="str">
        <f>IF('Příloha 1 k dohodě'!C7="","",'Příloha 1 k dohodě'!C7)</f>
        <v/>
      </c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31"/>
    </row>
    <row r="6" spans="1:21" ht="30" customHeight="1" x14ac:dyDescent="0.25">
      <c r="A6" s="408" t="s">
        <v>49</v>
      </c>
      <c r="B6" s="409"/>
      <c r="C6" s="409"/>
      <c r="D6" s="409"/>
      <c r="E6" s="409" t="str">
        <f>IF('Příloha 5  k dohodě'!O5="","",'Příloha 5  k dohodě'!O5)</f>
        <v/>
      </c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31"/>
    </row>
    <row r="7" spans="1:21" ht="30" customHeight="1" thickBot="1" x14ac:dyDescent="0.3">
      <c r="A7" s="432" t="s">
        <v>66</v>
      </c>
      <c r="B7" s="433"/>
      <c r="C7" s="433"/>
      <c r="D7" s="433"/>
      <c r="E7" s="434" t="str">
        <f>IF('Příloha 5  k dohodě'!O6="","",'Příloha 5  k dohodě'!O6)</f>
        <v/>
      </c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5"/>
    </row>
    <row r="8" spans="1:21" ht="30" customHeight="1" x14ac:dyDescent="0.25">
      <c r="A8" s="444" t="s">
        <v>45</v>
      </c>
      <c r="B8" s="445"/>
      <c r="C8" s="445"/>
      <c r="D8" s="445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37" t="s">
        <v>157</v>
      </c>
      <c r="U8" s="441" t="s">
        <v>67</v>
      </c>
    </row>
    <row r="9" spans="1:21" ht="30" customHeight="1" x14ac:dyDescent="0.25">
      <c r="A9" s="422" t="s">
        <v>130</v>
      </c>
      <c r="B9" s="423"/>
      <c r="C9" s="423"/>
      <c r="D9" s="415"/>
      <c r="E9" s="96"/>
      <c r="F9" s="97" t="s">
        <v>68</v>
      </c>
      <c r="G9" s="98"/>
      <c r="H9" s="96"/>
      <c r="I9" s="97" t="s">
        <v>68</v>
      </c>
      <c r="J9" s="98"/>
      <c r="K9" s="96"/>
      <c r="L9" s="97" t="s">
        <v>68</v>
      </c>
      <c r="M9" s="98"/>
      <c r="N9" s="96"/>
      <c r="O9" s="97" t="s">
        <v>68</v>
      </c>
      <c r="P9" s="98"/>
      <c r="Q9" s="96"/>
      <c r="R9" s="97" t="s">
        <v>68</v>
      </c>
      <c r="S9" s="98"/>
      <c r="T9" s="438"/>
      <c r="U9" s="442"/>
    </row>
    <row r="10" spans="1:21" ht="30" customHeight="1" x14ac:dyDescent="0.25">
      <c r="A10" s="424" t="s">
        <v>131</v>
      </c>
      <c r="B10" s="425"/>
      <c r="C10" s="425"/>
      <c r="D10" s="426"/>
      <c r="E10" s="96"/>
      <c r="F10" s="97" t="s">
        <v>68</v>
      </c>
      <c r="G10" s="98"/>
      <c r="H10" s="96"/>
      <c r="I10" s="97" t="s">
        <v>68</v>
      </c>
      <c r="J10" s="98"/>
      <c r="K10" s="96"/>
      <c r="L10" s="97" t="s">
        <v>68</v>
      </c>
      <c r="M10" s="98"/>
      <c r="N10" s="96"/>
      <c r="O10" s="97" t="s">
        <v>68</v>
      </c>
      <c r="P10" s="98"/>
      <c r="Q10" s="96"/>
      <c r="R10" s="97" t="s">
        <v>68</v>
      </c>
      <c r="S10" s="98"/>
      <c r="T10" s="438"/>
      <c r="U10" s="442"/>
    </row>
    <row r="11" spans="1:21" ht="112.2" customHeight="1" x14ac:dyDescent="0.25">
      <c r="A11" s="427" t="s">
        <v>69</v>
      </c>
      <c r="B11" s="428"/>
      <c r="C11" s="428"/>
      <c r="D11" s="428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439"/>
      <c r="U11" s="442"/>
    </row>
    <row r="12" spans="1:21" ht="33.6" customHeight="1" thickBot="1" x14ac:dyDescent="0.3">
      <c r="A12" s="429" t="s">
        <v>70</v>
      </c>
      <c r="B12" s="430"/>
      <c r="C12" s="430"/>
      <c r="D12" s="430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40"/>
      <c r="U12" s="443"/>
    </row>
    <row r="13" spans="1:21" s="102" customFormat="1" ht="15.6" x14ac:dyDescent="0.3">
      <c r="A13" s="99" t="s">
        <v>71</v>
      </c>
      <c r="B13" s="139" t="s">
        <v>6</v>
      </c>
      <c r="C13" s="139" t="s">
        <v>7</v>
      </c>
      <c r="D13" s="139" t="s">
        <v>42</v>
      </c>
      <c r="E13" s="403" t="s">
        <v>72</v>
      </c>
      <c r="F13" s="403"/>
      <c r="G13" s="403"/>
      <c r="H13" s="403" t="s">
        <v>72</v>
      </c>
      <c r="I13" s="403"/>
      <c r="J13" s="403"/>
      <c r="K13" s="403" t="s">
        <v>72</v>
      </c>
      <c r="L13" s="403"/>
      <c r="M13" s="403"/>
      <c r="N13" s="403" t="s">
        <v>72</v>
      </c>
      <c r="O13" s="403"/>
      <c r="P13" s="403"/>
      <c r="Q13" s="403" t="s">
        <v>72</v>
      </c>
      <c r="R13" s="403"/>
      <c r="S13" s="403"/>
      <c r="T13" s="100">
        <v>1</v>
      </c>
      <c r="U13" s="101">
        <v>2</v>
      </c>
    </row>
    <row r="14" spans="1:21" ht="41.4" customHeight="1" x14ac:dyDescent="0.25">
      <c r="A14" s="103">
        <f>[1]P1!A10</f>
        <v>1</v>
      </c>
      <c r="B14" s="187" t="str">
        <f>IF('Příloha 1 k dohodě'!B11="","",'Příloha 1 k dohodě'!B11)</f>
        <v/>
      </c>
      <c r="C14" s="187" t="str">
        <f>IF('Příloha 1 k dohodě'!C11="","",'Příloha 1 k dohodě'!C11)</f>
        <v/>
      </c>
      <c r="D14" s="187" t="str">
        <f>IF('Příloha 1 k dohodě'!D11="","",'Příloha 1 k dohodě'!D11)</f>
        <v/>
      </c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104"/>
      <c r="U14" s="105"/>
    </row>
    <row r="15" spans="1:21" ht="41.4" customHeight="1" x14ac:dyDescent="0.25">
      <c r="A15" s="103">
        <f>[1]P1!A11</f>
        <v>2</v>
      </c>
      <c r="B15" s="187" t="str">
        <f>IF('Příloha 1 k dohodě'!B12="","",'Příloha 1 k dohodě'!B12)</f>
        <v/>
      </c>
      <c r="C15" s="187" t="str">
        <f>IF('Příloha 1 k dohodě'!C12="","",'Příloha 1 k dohodě'!C12)</f>
        <v/>
      </c>
      <c r="D15" s="187" t="str">
        <f>IF('Příloha 1 k dohodě'!D12="","",'Příloha 1 k dohodě'!D12)</f>
        <v/>
      </c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92"/>
      <c r="U15" s="105"/>
    </row>
    <row r="16" spans="1:21" ht="41.4" customHeight="1" x14ac:dyDescent="0.25">
      <c r="A16" s="103">
        <f>[1]P1!A12</f>
        <v>3</v>
      </c>
      <c r="B16" s="187" t="str">
        <f>IF('Příloha 1 k dohodě'!B13="","",'Příloha 1 k dohodě'!B13)</f>
        <v/>
      </c>
      <c r="C16" s="187" t="str">
        <f>IF('Příloha 1 k dohodě'!C13="","",'Příloha 1 k dohodě'!C13)</f>
        <v/>
      </c>
      <c r="D16" s="187" t="str">
        <f>IF('Příloha 1 k dohodě'!D13="","",'Příloha 1 k dohodě'!D13)</f>
        <v/>
      </c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92"/>
      <c r="U16" s="105"/>
    </row>
    <row r="17" spans="1:21" ht="41.4" customHeight="1" x14ac:dyDescent="0.25">
      <c r="A17" s="103">
        <f>[1]P1!A13</f>
        <v>4</v>
      </c>
      <c r="B17" s="187" t="str">
        <f>IF('Příloha 1 k dohodě'!B14="","",'Příloha 1 k dohodě'!B14)</f>
        <v/>
      </c>
      <c r="C17" s="187" t="str">
        <f>IF('Příloha 1 k dohodě'!C14="","",'Příloha 1 k dohodě'!C14)</f>
        <v/>
      </c>
      <c r="D17" s="187" t="str">
        <f>IF('Příloha 1 k dohodě'!D14="","",'Příloha 1 k dohodě'!D14)</f>
        <v/>
      </c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92"/>
      <c r="U17" s="105"/>
    </row>
    <row r="18" spans="1:21" ht="41.4" customHeight="1" x14ac:dyDescent="0.25">
      <c r="A18" s="103">
        <f>[1]P1!A14</f>
        <v>5</v>
      </c>
      <c r="B18" s="187" t="str">
        <f>IF('Příloha 1 k dohodě'!B15="","",'Příloha 1 k dohodě'!B15)</f>
        <v/>
      </c>
      <c r="C18" s="187" t="str">
        <f>IF('Příloha 1 k dohodě'!C15="","",'Příloha 1 k dohodě'!C15)</f>
        <v/>
      </c>
      <c r="D18" s="187" t="str">
        <f>IF('Příloha 1 k dohodě'!D15="","",'Příloha 1 k dohodě'!D15)</f>
        <v/>
      </c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92"/>
      <c r="U18" s="105"/>
    </row>
    <row r="19" spans="1:21" ht="41.4" customHeight="1" x14ac:dyDescent="0.25">
      <c r="A19" s="103">
        <f>[1]P1!A15</f>
        <v>6</v>
      </c>
      <c r="B19" s="187" t="str">
        <f>IF('Příloha 1 k dohodě'!B16="","",'Příloha 1 k dohodě'!B16)</f>
        <v/>
      </c>
      <c r="C19" s="187" t="str">
        <f>IF('Příloha 1 k dohodě'!C16="","",'Příloha 1 k dohodě'!C16)</f>
        <v/>
      </c>
      <c r="D19" s="187" t="str">
        <f>IF('Příloha 1 k dohodě'!D16="","",'Příloha 1 k dohodě'!D16)</f>
        <v/>
      </c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92"/>
      <c r="U19" s="105"/>
    </row>
    <row r="20" spans="1:21" ht="41.4" customHeight="1" x14ac:dyDescent="0.25">
      <c r="A20" s="103">
        <f>[1]P1!A16</f>
        <v>7</v>
      </c>
      <c r="B20" s="187" t="str">
        <f>IF('Příloha 1 k dohodě'!B17="","",'Příloha 1 k dohodě'!B17)</f>
        <v/>
      </c>
      <c r="C20" s="187" t="str">
        <f>IF('Příloha 1 k dohodě'!C17="","",'Příloha 1 k dohodě'!C17)</f>
        <v/>
      </c>
      <c r="D20" s="187" t="str">
        <f>IF('Příloha 1 k dohodě'!D17="","",'Příloha 1 k dohodě'!D17)</f>
        <v/>
      </c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92"/>
      <c r="U20" s="105"/>
    </row>
    <row r="21" spans="1:21" ht="41.4" customHeight="1" x14ac:dyDescent="0.25">
      <c r="A21" s="103">
        <f>[1]P1!A17</f>
        <v>8</v>
      </c>
      <c r="B21" s="187" t="str">
        <f>IF('Příloha 1 k dohodě'!B18="","",'Příloha 1 k dohodě'!B18)</f>
        <v/>
      </c>
      <c r="C21" s="187" t="str">
        <f>IF('Příloha 1 k dohodě'!C18="","",'Příloha 1 k dohodě'!C18)</f>
        <v/>
      </c>
      <c r="D21" s="187" t="str">
        <f>IF('Příloha 1 k dohodě'!D18="","",'Příloha 1 k dohodě'!D18)</f>
        <v/>
      </c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92"/>
      <c r="U21" s="105"/>
    </row>
    <row r="22" spans="1:21" ht="41.4" customHeight="1" x14ac:dyDescent="0.25">
      <c r="A22" s="103">
        <f>[1]P1!A18</f>
        <v>9</v>
      </c>
      <c r="B22" s="187" t="str">
        <f>IF('Příloha 1 k dohodě'!B19="","",'Příloha 1 k dohodě'!B19)</f>
        <v/>
      </c>
      <c r="C22" s="187" t="str">
        <f>IF('Příloha 1 k dohodě'!C19="","",'Příloha 1 k dohodě'!C19)</f>
        <v/>
      </c>
      <c r="D22" s="187" t="str">
        <f>IF('Příloha 1 k dohodě'!D19="","",'Příloha 1 k dohodě'!D19)</f>
        <v/>
      </c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92"/>
      <c r="U22" s="105"/>
    </row>
    <row r="23" spans="1:21" ht="41.4" customHeight="1" x14ac:dyDescent="0.25">
      <c r="A23" s="103">
        <f>[1]P1!A19</f>
        <v>10</v>
      </c>
      <c r="B23" s="187" t="str">
        <f>IF('Příloha 1 k dohodě'!B20="","",'Příloha 1 k dohodě'!B20)</f>
        <v/>
      </c>
      <c r="C23" s="187" t="str">
        <f>IF('Příloha 1 k dohodě'!C20="","",'Příloha 1 k dohodě'!C20)</f>
        <v/>
      </c>
      <c r="D23" s="187" t="str">
        <f>IF('Příloha 1 k dohodě'!D20="","",'Příloha 1 k dohodě'!D20)</f>
        <v/>
      </c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92"/>
      <c r="U23" s="105"/>
    </row>
    <row r="24" spans="1:21" ht="41.4" customHeight="1" x14ac:dyDescent="0.25">
      <c r="A24" s="103">
        <f>[1]P1!A20</f>
        <v>11</v>
      </c>
      <c r="B24" s="187" t="str">
        <f>IF('Příloha 1 k dohodě'!B21="","",'Příloha 1 k dohodě'!B21)</f>
        <v/>
      </c>
      <c r="C24" s="187" t="str">
        <f>IF('Příloha 1 k dohodě'!C21="","",'Příloha 1 k dohodě'!C21)</f>
        <v/>
      </c>
      <c r="D24" s="187" t="str">
        <f>IF('Příloha 1 k dohodě'!D21="","",'Příloha 1 k dohodě'!D21)</f>
        <v/>
      </c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92"/>
      <c r="U24" s="105"/>
    </row>
    <row r="25" spans="1:21" ht="41.4" customHeight="1" x14ac:dyDescent="0.25">
      <c r="A25" s="103">
        <f>[1]P1!A21</f>
        <v>12</v>
      </c>
      <c r="B25" s="187" t="str">
        <f>IF('Příloha 1 k dohodě'!B22="","",'Příloha 1 k dohodě'!B22)</f>
        <v/>
      </c>
      <c r="C25" s="187" t="str">
        <f>IF('Příloha 1 k dohodě'!C22="","",'Příloha 1 k dohodě'!C22)</f>
        <v/>
      </c>
      <c r="D25" s="187" t="str">
        <f>IF('Příloha 1 k dohodě'!D22="","",'Příloha 1 k dohodě'!D22)</f>
        <v/>
      </c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92"/>
      <c r="U25" s="105"/>
    </row>
    <row r="26" spans="1:21" ht="41.4" customHeight="1" x14ac:dyDescent="0.25">
      <c r="A26" s="103">
        <f>[1]P1!A22</f>
        <v>13</v>
      </c>
      <c r="B26" s="187" t="str">
        <f>IF('Příloha 1 k dohodě'!B23="","",'Příloha 1 k dohodě'!B23)</f>
        <v/>
      </c>
      <c r="C26" s="187" t="str">
        <f>IF('Příloha 1 k dohodě'!C23="","",'Příloha 1 k dohodě'!C23)</f>
        <v/>
      </c>
      <c r="D26" s="187" t="str">
        <f>IF('Příloha 1 k dohodě'!D23="","",'Příloha 1 k dohodě'!D23)</f>
        <v/>
      </c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92"/>
      <c r="U26" s="105"/>
    </row>
    <row r="27" spans="1:21" ht="41.4" customHeight="1" x14ac:dyDescent="0.25">
      <c r="A27" s="103">
        <f>[1]P1!A23</f>
        <v>14</v>
      </c>
      <c r="B27" s="187" t="str">
        <f>IF('Příloha 1 k dohodě'!B24="","",'Příloha 1 k dohodě'!B24)</f>
        <v/>
      </c>
      <c r="C27" s="187" t="str">
        <f>IF('Příloha 1 k dohodě'!C24="","",'Příloha 1 k dohodě'!C24)</f>
        <v/>
      </c>
      <c r="D27" s="187" t="str">
        <f>IF('Příloha 1 k dohodě'!D24="","",'Příloha 1 k dohodě'!D24)</f>
        <v/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92"/>
      <c r="U27" s="105"/>
    </row>
    <row r="28" spans="1:21" ht="41.4" customHeight="1" x14ac:dyDescent="0.25">
      <c r="A28" s="103">
        <f>[1]P1!A24</f>
        <v>15</v>
      </c>
      <c r="B28" s="187" t="str">
        <f>IF('Příloha 1 k dohodě'!B25="","",'Příloha 1 k dohodě'!B25)</f>
        <v/>
      </c>
      <c r="C28" s="187" t="str">
        <f>IF('Příloha 1 k dohodě'!C25="","",'Příloha 1 k dohodě'!C25)</f>
        <v/>
      </c>
      <c r="D28" s="187" t="str">
        <f>IF('Příloha 1 k dohodě'!D25="","",'Příloha 1 k dohodě'!D25)</f>
        <v/>
      </c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92"/>
      <c r="U28" s="105"/>
    </row>
    <row r="29" spans="1:21" ht="41.4" customHeight="1" x14ac:dyDescent="0.25">
      <c r="A29" s="103">
        <f>[1]P1!A25</f>
        <v>16</v>
      </c>
      <c r="B29" s="187" t="str">
        <f>IF('Příloha 1 k dohodě'!B26="","",'Příloha 1 k dohodě'!B26)</f>
        <v/>
      </c>
      <c r="C29" s="187" t="str">
        <f>IF('Příloha 1 k dohodě'!C26="","",'Příloha 1 k dohodě'!C26)</f>
        <v/>
      </c>
      <c r="D29" s="187" t="str">
        <f>IF('Příloha 1 k dohodě'!D26="","",'Příloha 1 k dohodě'!D26)</f>
        <v/>
      </c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92"/>
      <c r="U29" s="105"/>
    </row>
    <row r="30" spans="1:21" ht="41.4" customHeight="1" x14ac:dyDescent="0.25">
      <c r="A30" s="103">
        <f>[1]P1!A26</f>
        <v>17</v>
      </c>
      <c r="B30" s="187" t="str">
        <f>IF('Příloha 1 k dohodě'!B27="","",'Příloha 1 k dohodě'!B27)</f>
        <v/>
      </c>
      <c r="C30" s="187" t="str">
        <f>IF('Příloha 1 k dohodě'!C27="","",'Příloha 1 k dohodě'!C27)</f>
        <v/>
      </c>
      <c r="D30" s="187" t="str">
        <f>IF('Příloha 1 k dohodě'!D27="","",'Příloha 1 k dohodě'!D27)</f>
        <v/>
      </c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92"/>
      <c r="U30" s="105"/>
    </row>
    <row r="31" spans="1:21" ht="41.4" customHeight="1" x14ac:dyDescent="0.25">
      <c r="A31" s="103">
        <f>[1]P1!A27</f>
        <v>18</v>
      </c>
      <c r="B31" s="187" t="str">
        <f>IF('Příloha 1 k dohodě'!B28="","",'Příloha 1 k dohodě'!B28)</f>
        <v/>
      </c>
      <c r="C31" s="187" t="str">
        <f>IF('Příloha 1 k dohodě'!C28="","",'Příloha 1 k dohodě'!C28)</f>
        <v/>
      </c>
      <c r="D31" s="187" t="str">
        <f>IF('Příloha 1 k dohodě'!D28="","",'Příloha 1 k dohodě'!D28)</f>
        <v/>
      </c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92"/>
      <c r="U31" s="105"/>
    </row>
    <row r="32" spans="1:21" ht="41.4" customHeight="1" x14ac:dyDescent="0.25">
      <c r="A32" s="103">
        <f>[1]P1!A28</f>
        <v>19</v>
      </c>
      <c r="B32" s="187" t="str">
        <f>IF('Příloha 1 k dohodě'!B29="","",'Příloha 1 k dohodě'!B29)</f>
        <v/>
      </c>
      <c r="C32" s="187" t="str">
        <f>IF('Příloha 1 k dohodě'!C29="","",'Příloha 1 k dohodě'!C29)</f>
        <v/>
      </c>
      <c r="D32" s="187" t="str">
        <f>IF('Příloha 1 k dohodě'!D29="","",'Příloha 1 k dohodě'!D29)</f>
        <v/>
      </c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92"/>
      <c r="U32" s="105"/>
    </row>
    <row r="33" spans="1:21" ht="41.4" customHeight="1" thickBot="1" x14ac:dyDescent="0.3">
      <c r="A33" s="106">
        <f>[1]P1!A29</f>
        <v>20</v>
      </c>
      <c r="B33" s="188" t="str">
        <f>IF('Příloha 1 k dohodě'!B30="","",'Příloha 1 k dohodě'!B30)</f>
        <v/>
      </c>
      <c r="C33" s="188" t="str">
        <f>IF('Příloha 1 k dohodě'!C30="","",'Příloha 1 k dohodě'!C30)</f>
        <v/>
      </c>
      <c r="D33" s="188" t="str">
        <f>IF('Příloha 1 k dohodě'!D30="","",'Příloha 1 k dohodě'!D30)</f>
        <v/>
      </c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93"/>
      <c r="U33" s="107"/>
    </row>
    <row r="34" spans="1:21" s="91" customFormat="1" ht="17.399999999999999" x14ac:dyDescent="0.25">
      <c r="A34" s="400" t="s">
        <v>156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</row>
    <row r="35" spans="1:21" s="91" customFormat="1" ht="25.2" customHeight="1" x14ac:dyDescent="0.25">
      <c r="A35" s="399" t="s">
        <v>152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</row>
    <row r="36" spans="1:21" s="91" customFormat="1" ht="36.6" customHeight="1" x14ac:dyDescent="0.25">
      <c r="A36" s="397" t="s">
        <v>153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</row>
    <row r="37" spans="1:21" s="91" customFormat="1" ht="36.6" customHeight="1" x14ac:dyDescent="0.25">
      <c r="A37" s="397" t="s">
        <v>154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</row>
    <row r="38" spans="1:21" s="91" customFormat="1" ht="36.6" customHeight="1" x14ac:dyDescent="0.25">
      <c r="A38" s="397" t="s">
        <v>155</v>
      </c>
      <c r="B38" s="397"/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</row>
    <row r="39" spans="1:21" s="91" customFormat="1" x14ac:dyDescent="0.25">
      <c r="A39" s="398"/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</row>
    <row r="40" spans="1:21" s="148" customFormat="1" ht="15.6" x14ac:dyDescent="0.3">
      <c r="A40" s="436" t="s">
        <v>73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6"/>
      <c r="R40" s="436"/>
      <c r="S40" s="436"/>
      <c r="T40" s="436"/>
      <c r="U40" s="436"/>
    </row>
    <row r="41" spans="1:21" s="91" customFormat="1" ht="33" customHeight="1" x14ac:dyDescent="0.25">
      <c r="A41" s="392" t="s">
        <v>74</v>
      </c>
      <c r="B41" s="392"/>
      <c r="C41" s="392"/>
      <c r="D41" s="392"/>
      <c r="E41" s="392"/>
      <c r="F41" s="392"/>
      <c r="G41" s="392"/>
      <c r="H41" s="392" t="s">
        <v>3</v>
      </c>
      <c r="I41" s="392"/>
      <c r="J41" s="392"/>
      <c r="K41" s="392"/>
      <c r="L41" s="392"/>
      <c r="M41" s="394" t="s">
        <v>75</v>
      </c>
      <c r="N41" s="395"/>
      <c r="O41" s="395"/>
      <c r="P41" s="396"/>
      <c r="Q41" s="394" t="s">
        <v>76</v>
      </c>
      <c r="R41" s="395"/>
      <c r="S41" s="395"/>
      <c r="T41" s="395"/>
      <c r="U41" s="396"/>
    </row>
    <row r="42" spans="1:21" ht="33" customHeight="1" x14ac:dyDescent="0.25">
      <c r="A42" s="392"/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4"/>
      <c r="N42" s="395"/>
      <c r="O42" s="395"/>
      <c r="P42" s="396"/>
      <c r="Q42" s="394"/>
      <c r="R42" s="395"/>
      <c r="S42" s="395"/>
      <c r="T42" s="395"/>
      <c r="U42" s="396"/>
    </row>
    <row r="43" spans="1:21" ht="33" customHeight="1" x14ac:dyDescent="0.25">
      <c r="A43" s="392"/>
      <c r="B43" s="392"/>
      <c r="C43" s="392"/>
      <c r="D43" s="392"/>
      <c r="E43" s="392"/>
      <c r="F43" s="392"/>
      <c r="G43" s="392"/>
      <c r="H43" s="392"/>
      <c r="I43" s="392"/>
      <c r="J43" s="392"/>
      <c r="K43" s="392"/>
      <c r="L43" s="392"/>
      <c r="M43" s="394"/>
      <c r="N43" s="395"/>
      <c r="O43" s="395"/>
      <c r="P43" s="396"/>
      <c r="Q43" s="394"/>
      <c r="R43" s="395"/>
      <c r="S43" s="395"/>
      <c r="T43" s="395"/>
      <c r="U43" s="396"/>
    </row>
    <row r="44" spans="1:21" ht="33" customHeight="1" x14ac:dyDescent="0.25">
      <c r="A44" s="392"/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4"/>
      <c r="N44" s="395"/>
      <c r="O44" s="395"/>
      <c r="P44" s="396"/>
      <c r="Q44" s="394"/>
      <c r="R44" s="395"/>
      <c r="S44" s="395"/>
      <c r="T44" s="395"/>
      <c r="U44" s="396"/>
    </row>
    <row r="45" spans="1:21" ht="33" customHeight="1" x14ac:dyDescent="0.25">
      <c r="A45" s="392"/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4"/>
      <c r="N45" s="395"/>
      <c r="O45" s="395"/>
      <c r="P45" s="396"/>
      <c r="Q45" s="394"/>
      <c r="R45" s="395"/>
      <c r="S45" s="395"/>
      <c r="T45" s="395"/>
      <c r="U45" s="396"/>
    </row>
    <row r="46" spans="1:21" ht="33" customHeight="1" x14ac:dyDescent="0.25">
      <c r="A46" s="392"/>
      <c r="B46" s="392"/>
      <c r="C46" s="392"/>
      <c r="D46" s="392"/>
      <c r="E46" s="392"/>
      <c r="F46" s="392"/>
      <c r="G46" s="392"/>
      <c r="H46" s="392"/>
      <c r="I46" s="392"/>
      <c r="J46" s="392"/>
      <c r="K46" s="392"/>
      <c r="L46" s="392"/>
      <c r="M46" s="394"/>
      <c r="N46" s="395"/>
      <c r="O46" s="395"/>
      <c r="P46" s="396"/>
      <c r="Q46" s="394"/>
      <c r="R46" s="395"/>
      <c r="S46" s="395"/>
      <c r="T46" s="395"/>
      <c r="U46" s="396"/>
    </row>
    <row r="47" spans="1:21" ht="33" customHeight="1" x14ac:dyDescent="0.25">
      <c r="A47" s="392"/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4"/>
      <c r="N47" s="395"/>
      <c r="O47" s="395"/>
      <c r="P47" s="396"/>
      <c r="Q47" s="394"/>
      <c r="R47" s="395"/>
      <c r="S47" s="395"/>
      <c r="T47" s="395"/>
      <c r="U47" s="396"/>
    </row>
    <row r="48" spans="1:21" ht="33" customHeight="1" x14ac:dyDescent="0.25">
      <c r="A48" s="392"/>
      <c r="B48" s="392"/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4"/>
      <c r="N48" s="395"/>
      <c r="O48" s="395"/>
      <c r="P48" s="396"/>
      <c r="Q48" s="394"/>
      <c r="R48" s="395"/>
      <c r="S48" s="395"/>
      <c r="T48" s="395"/>
      <c r="U48" s="396"/>
    </row>
    <row r="49" spans="1:21" ht="33" customHeight="1" x14ac:dyDescent="0.25">
      <c r="A49" s="392"/>
      <c r="B49" s="392"/>
      <c r="C49" s="392"/>
      <c r="D49" s="392"/>
      <c r="E49" s="392"/>
      <c r="F49" s="392"/>
      <c r="G49" s="392"/>
      <c r="H49" s="392"/>
      <c r="I49" s="392"/>
      <c r="J49" s="392"/>
      <c r="K49" s="392"/>
      <c r="L49" s="392"/>
      <c r="M49" s="394"/>
      <c r="N49" s="395"/>
      <c r="O49" s="395"/>
      <c r="P49" s="396"/>
      <c r="Q49" s="394"/>
      <c r="R49" s="395"/>
      <c r="S49" s="395"/>
      <c r="T49" s="395"/>
      <c r="U49" s="396"/>
    </row>
    <row r="50" spans="1:21" ht="33" customHeight="1" x14ac:dyDescent="0.25">
      <c r="A50" s="392"/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4"/>
      <c r="N50" s="395"/>
      <c r="O50" s="395"/>
      <c r="P50" s="396"/>
      <c r="Q50" s="394"/>
      <c r="R50" s="395"/>
      <c r="S50" s="395"/>
      <c r="T50" s="395"/>
      <c r="U50" s="396"/>
    </row>
    <row r="51" spans="1:21" ht="74.400000000000006" customHeight="1" x14ac:dyDescent="0.25">
      <c r="A51" s="401"/>
      <c r="B51" s="40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</row>
    <row r="52" spans="1:21" ht="28.95" customHeight="1" x14ac:dyDescent="0.25">
      <c r="A52" s="398"/>
      <c r="B52" s="398"/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401" t="s">
        <v>77</v>
      </c>
      <c r="N52" s="401"/>
      <c r="O52" s="401"/>
      <c r="P52" s="401"/>
      <c r="Q52" s="401"/>
      <c r="R52" s="401"/>
      <c r="S52" s="401"/>
      <c r="T52" s="401"/>
      <c r="U52" s="401"/>
    </row>
    <row r="53" spans="1:21" x14ac:dyDescent="0.25">
      <c r="A53" s="147"/>
      <c r="B53" s="147"/>
      <c r="C53" s="147"/>
      <c r="D53" s="147"/>
      <c r="E53" s="147"/>
      <c r="F53" s="149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</row>
  </sheetData>
  <sheetProtection algorithmName="SHA-512" hashValue="8qQm4GgWbF0KzrK8cJTDmQY98lZjGJ14lLYgBi8YOEzBXd6f7Pol1R7LQt0Z6sG7BMVm41EeS7JlruI/cF5w7g==" saltValue="dwXgEfSgsdmka0d3PSUwUQ==" spinCount="100000" sheet="1" objects="1" scenarios="1"/>
  <mergeCells count="194">
    <mergeCell ref="A6:D6"/>
    <mergeCell ref="E6:U6"/>
    <mergeCell ref="A5:D5"/>
    <mergeCell ref="E5:U5"/>
    <mergeCell ref="A7:D7"/>
    <mergeCell ref="E7:U7"/>
    <mergeCell ref="M43:P43"/>
    <mergeCell ref="Q43:U43"/>
    <mergeCell ref="M44:P44"/>
    <mergeCell ref="Q44:U44"/>
    <mergeCell ref="A43:G43"/>
    <mergeCell ref="H43:L43"/>
    <mergeCell ref="A44:G44"/>
    <mergeCell ref="H44:L44"/>
    <mergeCell ref="A40:U40"/>
    <mergeCell ref="A41:G41"/>
    <mergeCell ref="H41:L41"/>
    <mergeCell ref="A42:G42"/>
    <mergeCell ref="H42:L42"/>
    <mergeCell ref="M41:P41"/>
    <mergeCell ref="Q42:U42"/>
    <mergeCell ref="T8:T12"/>
    <mergeCell ref="U8:U12"/>
    <mergeCell ref="A8:D8"/>
    <mergeCell ref="A9:D9"/>
    <mergeCell ref="A10:D10"/>
    <mergeCell ref="A11:D11"/>
    <mergeCell ref="A12:D12"/>
    <mergeCell ref="E12:G12"/>
    <mergeCell ref="H12:J12"/>
    <mergeCell ref="K12:M12"/>
    <mergeCell ref="N12:P12"/>
    <mergeCell ref="Q12:S12"/>
    <mergeCell ref="E8:G8"/>
    <mergeCell ref="H8:J8"/>
    <mergeCell ref="K8:M8"/>
    <mergeCell ref="Q11:S11"/>
    <mergeCell ref="Q8:S8"/>
    <mergeCell ref="N11:P11"/>
    <mergeCell ref="N8:P8"/>
    <mergeCell ref="E11:G11"/>
    <mergeCell ref="E1:U1"/>
    <mergeCell ref="A2:D2"/>
    <mergeCell ref="E2:U2"/>
    <mergeCell ref="A3:D3"/>
    <mergeCell ref="E3:U3"/>
    <mergeCell ref="A4:D4"/>
    <mergeCell ref="F4:H4"/>
    <mergeCell ref="I4:J4"/>
    <mergeCell ref="K4:M4"/>
    <mergeCell ref="N4:S4"/>
    <mergeCell ref="T4:U4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K28:M28"/>
    <mergeCell ref="N28:P28"/>
    <mergeCell ref="Q28:S28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A35:U35"/>
    <mergeCell ref="A37:U37"/>
    <mergeCell ref="E32:G32"/>
    <mergeCell ref="A34:U34"/>
    <mergeCell ref="A36:U36"/>
    <mergeCell ref="H32:J32"/>
    <mergeCell ref="K32:M32"/>
    <mergeCell ref="N32:P32"/>
    <mergeCell ref="A51:L52"/>
    <mergeCell ref="M51:U51"/>
    <mergeCell ref="M52:U52"/>
    <mergeCell ref="A49:G49"/>
    <mergeCell ref="H49:L49"/>
    <mergeCell ref="A50:G50"/>
    <mergeCell ref="H50:L50"/>
    <mergeCell ref="M49:P49"/>
    <mergeCell ref="M50:P50"/>
    <mergeCell ref="Q50:U50"/>
    <mergeCell ref="Q32:S32"/>
    <mergeCell ref="E33:G33"/>
    <mergeCell ref="H33:J33"/>
    <mergeCell ref="K33:M33"/>
    <mergeCell ref="N33:P33"/>
    <mergeCell ref="Q33:S33"/>
    <mergeCell ref="Q49:U49"/>
    <mergeCell ref="Q48:U48"/>
    <mergeCell ref="A38:U38"/>
    <mergeCell ref="A39:U39"/>
    <mergeCell ref="M42:P42"/>
    <mergeCell ref="A48:G48"/>
    <mergeCell ref="H48:L48"/>
    <mergeCell ref="Q41:U41"/>
    <mergeCell ref="Q47:U47"/>
    <mergeCell ref="A47:G47"/>
    <mergeCell ref="M48:P48"/>
    <mergeCell ref="M47:P47"/>
    <mergeCell ref="H47:L47"/>
    <mergeCell ref="A45:G45"/>
    <mergeCell ref="H45:L45"/>
    <mergeCell ref="A46:G46"/>
    <mergeCell ref="M45:P45"/>
    <mergeCell ref="Q45:U45"/>
    <mergeCell ref="M46:P46"/>
    <mergeCell ref="Q46:U46"/>
    <mergeCell ref="H46:L46"/>
    <mergeCell ref="E31:G31"/>
    <mergeCell ref="H31:J31"/>
    <mergeCell ref="N30:P30"/>
    <mergeCell ref="K31:M31"/>
    <mergeCell ref="N31:P31"/>
    <mergeCell ref="Q31:S31"/>
    <mergeCell ref="H11:J11"/>
    <mergeCell ref="K11:M11"/>
    <mergeCell ref="E29:G29"/>
    <mergeCell ref="H29:J29"/>
    <mergeCell ref="K29:M29"/>
    <mergeCell ref="N29:P29"/>
    <mergeCell ref="Q29:S29"/>
    <mergeCell ref="E30:G30"/>
    <mergeCell ref="H30:J30"/>
    <mergeCell ref="K30:M30"/>
    <mergeCell ref="Q30:S30"/>
    <mergeCell ref="E27:G27"/>
    <mergeCell ref="H27:J27"/>
    <mergeCell ref="K27:M27"/>
    <mergeCell ref="N27:P27"/>
    <mergeCell ref="Q27:S27"/>
    <mergeCell ref="E28:G28"/>
    <mergeCell ref="H28:J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landscape" r:id="rId1"/>
  <headerFooter>
    <oddFooter xml:space="preserve">&amp;LPOVEZ II reg.č. projektu CZ.03.1.52/0.0/0.0/15_021/0000053
OSÚ&amp;R
</oddFooter>
  </headerFooter>
  <ignoredErrors>
    <ignoredError sqref="E7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A28" zoomScale="107" zoomScaleNormal="107" workbookViewId="0">
      <selection activeCell="A29" sqref="A29:I29"/>
    </sheetView>
  </sheetViews>
  <sheetFormatPr defaultRowHeight="13.2" x14ac:dyDescent="0.25"/>
  <cols>
    <col min="1" max="1" width="4.88671875" style="94" customWidth="1"/>
    <col min="2" max="3" width="22.88671875" style="94" customWidth="1"/>
    <col min="4" max="4" width="5.6640625" style="94" customWidth="1"/>
    <col min="5" max="5" width="11.88671875" style="94" bestFit="1" customWidth="1"/>
    <col min="6" max="6" width="10.44140625" style="94" customWidth="1"/>
    <col min="7" max="7" width="8.44140625" style="94" bestFit="1" customWidth="1"/>
    <col min="8" max="8" width="15.21875" style="94" customWidth="1"/>
    <col min="9" max="9" width="24.5546875" style="94" customWidth="1"/>
    <col min="10" max="16384" width="8.88671875" style="94"/>
  </cols>
  <sheetData>
    <row r="1" spans="1:9" ht="19.2" customHeight="1" x14ac:dyDescent="0.25"/>
    <row r="2" spans="1:9" ht="52.95" customHeight="1" x14ac:dyDescent="0.4">
      <c r="A2" s="446" t="s">
        <v>78</v>
      </c>
      <c r="B2" s="446"/>
      <c r="C2" s="446"/>
      <c r="D2" s="446"/>
      <c r="E2" s="446"/>
      <c r="F2" s="446"/>
      <c r="G2" s="446"/>
      <c r="H2" s="446"/>
      <c r="I2" s="446"/>
    </row>
    <row r="3" spans="1:9" ht="33" customHeight="1" x14ac:dyDescent="0.25">
      <c r="A3" s="447" t="s">
        <v>60</v>
      </c>
      <c r="B3" s="447"/>
      <c r="C3" s="447"/>
      <c r="D3" s="447"/>
      <c r="E3" s="448" t="str">
        <f>IF('Příloha 1 k dohodě'!C5="","",'Příloha 1 k dohodě'!C5)</f>
        <v/>
      </c>
      <c r="F3" s="448"/>
      <c r="G3" s="448"/>
      <c r="H3" s="448"/>
      <c r="I3" s="448"/>
    </row>
    <row r="4" spans="1:9" ht="33" customHeight="1" x14ac:dyDescent="0.25">
      <c r="A4" s="447" t="s">
        <v>61</v>
      </c>
      <c r="B4" s="447"/>
      <c r="C4" s="447"/>
      <c r="D4" s="447"/>
      <c r="E4" s="449" t="str">
        <f>IF('Příloha 1 k dohodě'!C8="","",'Příloha 1 k dohodě'!C8)</f>
        <v/>
      </c>
      <c r="F4" s="449"/>
      <c r="G4" s="449"/>
      <c r="H4" s="449"/>
      <c r="I4" s="449"/>
    </row>
    <row r="5" spans="1:9" ht="33" customHeight="1" x14ac:dyDescent="0.25">
      <c r="A5" s="453" t="s">
        <v>62</v>
      </c>
      <c r="B5" s="453"/>
      <c r="C5" s="453"/>
      <c r="D5" s="454"/>
      <c r="E5" s="161" t="s">
        <v>63</v>
      </c>
      <c r="F5" s="162" t="str">
        <f>IF('Evidence docházky'!F4="","",'Evidence docházky'!F4)</f>
        <v/>
      </c>
      <c r="G5" s="163" t="s">
        <v>64</v>
      </c>
      <c r="H5" s="163"/>
      <c r="I5" s="164" t="str">
        <f>IF('Evidence docházky'!K4="","",'Evidence docházky'!K4)</f>
        <v/>
      </c>
    </row>
    <row r="6" spans="1:9" ht="33" customHeight="1" x14ac:dyDescent="0.25">
      <c r="A6" s="447" t="s">
        <v>79</v>
      </c>
      <c r="B6" s="447"/>
      <c r="C6" s="447"/>
      <c r="D6" s="447"/>
      <c r="E6" s="152"/>
      <c r="F6" s="456" t="s">
        <v>158</v>
      </c>
      <c r="G6" s="457"/>
      <c r="H6" s="458"/>
      <c r="I6" s="160" t="str">
        <f>IF('Příloha 1 k dohodě'!R8="","",'Příloha 1 k dohodě'!R8)</f>
        <v/>
      </c>
    </row>
    <row r="7" spans="1:9" ht="92.4" customHeight="1" x14ac:dyDescent="0.25">
      <c r="A7" s="451" t="s">
        <v>80</v>
      </c>
      <c r="B7" s="451"/>
      <c r="C7" s="451"/>
      <c r="D7" s="451"/>
      <c r="E7" s="452"/>
      <c r="F7" s="452"/>
      <c r="G7" s="452"/>
      <c r="H7" s="452"/>
      <c r="I7" s="452"/>
    </row>
    <row r="8" spans="1:9" s="151" customFormat="1" ht="57.6" customHeight="1" x14ac:dyDescent="0.2">
      <c r="A8" s="150" t="s">
        <v>71</v>
      </c>
      <c r="B8" s="150" t="s">
        <v>6</v>
      </c>
      <c r="C8" s="150" t="s">
        <v>7</v>
      </c>
      <c r="D8" s="150" t="s">
        <v>42</v>
      </c>
      <c r="E8" s="150" t="s">
        <v>91</v>
      </c>
      <c r="F8" s="150" t="s">
        <v>81</v>
      </c>
      <c r="G8" s="150" t="s">
        <v>82</v>
      </c>
      <c r="H8" s="150" t="s">
        <v>171</v>
      </c>
      <c r="I8" s="150" t="s">
        <v>83</v>
      </c>
    </row>
    <row r="9" spans="1:9" ht="25.2" customHeight="1" x14ac:dyDescent="0.25">
      <c r="A9" s="79">
        <f>[1]P1!A10</f>
        <v>1</v>
      </c>
      <c r="B9" s="159" t="str">
        <f>IF('Příloha 1 k dohodě'!C11="","",'Příloha 1 k dohodě'!C11)</f>
        <v/>
      </c>
      <c r="C9" s="159" t="str">
        <f>IF('Příloha 1 k dohodě'!B11="","",'Příloha 1 k dohodě'!B11)</f>
        <v/>
      </c>
      <c r="D9" s="159" t="str">
        <f>IF('Příloha 1 k dohodě'!D11="","",'Příloha 1 k dohodě'!D11)</f>
        <v/>
      </c>
      <c r="E9" s="108"/>
      <c r="F9" s="189" t="str">
        <f>IF($E$6="","",IF(E9="","",E9/$E$6))</f>
        <v/>
      </c>
      <c r="G9" s="108"/>
      <c r="H9" s="108"/>
      <c r="I9" s="109"/>
    </row>
    <row r="10" spans="1:9" ht="25.2" customHeight="1" x14ac:dyDescent="0.25">
      <c r="A10" s="79">
        <f>[1]P1!A11</f>
        <v>2</v>
      </c>
      <c r="B10" s="159" t="str">
        <f>IF('Příloha 1 k dohodě'!C12="","",'Příloha 1 k dohodě'!C12)</f>
        <v/>
      </c>
      <c r="C10" s="159" t="str">
        <f>IF('Příloha 1 k dohodě'!B12="","",'Příloha 1 k dohodě'!B12)</f>
        <v/>
      </c>
      <c r="D10" s="159" t="str">
        <f>IF('Příloha 1 k dohodě'!D12="","",'Příloha 1 k dohodě'!D12)</f>
        <v/>
      </c>
      <c r="E10" s="108"/>
      <c r="F10" s="189" t="str">
        <f t="shared" ref="F10:F28" si="0">IF($E$6="","",IF(E10="","",E10/$E$6))</f>
        <v/>
      </c>
      <c r="G10" s="108"/>
      <c r="H10" s="108"/>
      <c r="I10" s="109"/>
    </row>
    <row r="11" spans="1:9" ht="25.2" customHeight="1" x14ac:dyDescent="0.25">
      <c r="A11" s="79">
        <f>[1]P1!A12</f>
        <v>3</v>
      </c>
      <c r="B11" s="159" t="str">
        <f>IF('Příloha 1 k dohodě'!C13="","",'Příloha 1 k dohodě'!C13)</f>
        <v/>
      </c>
      <c r="C11" s="159" t="str">
        <f>IF('Příloha 1 k dohodě'!B13="","",'Příloha 1 k dohodě'!B13)</f>
        <v/>
      </c>
      <c r="D11" s="159" t="str">
        <f>IF('Příloha 1 k dohodě'!D13="","",'Příloha 1 k dohodě'!D13)</f>
        <v/>
      </c>
      <c r="E11" s="108"/>
      <c r="F11" s="189" t="str">
        <f t="shared" si="0"/>
        <v/>
      </c>
      <c r="G11" s="108"/>
      <c r="H11" s="108"/>
      <c r="I11" s="109"/>
    </row>
    <row r="12" spans="1:9" ht="25.2" customHeight="1" x14ac:dyDescent="0.25">
      <c r="A12" s="79">
        <f>[1]P1!A13</f>
        <v>4</v>
      </c>
      <c r="B12" s="159" t="str">
        <f>IF('Příloha 1 k dohodě'!C14="","",'Příloha 1 k dohodě'!C14)</f>
        <v/>
      </c>
      <c r="C12" s="159" t="str">
        <f>IF('Příloha 1 k dohodě'!B14="","",'Příloha 1 k dohodě'!B14)</f>
        <v/>
      </c>
      <c r="D12" s="159" t="str">
        <f>IF('Příloha 1 k dohodě'!D14="","",'Příloha 1 k dohodě'!D14)</f>
        <v/>
      </c>
      <c r="E12" s="108"/>
      <c r="F12" s="189" t="str">
        <f t="shared" si="0"/>
        <v/>
      </c>
      <c r="G12" s="108"/>
      <c r="H12" s="108"/>
      <c r="I12" s="109"/>
    </row>
    <row r="13" spans="1:9" ht="25.2" customHeight="1" x14ac:dyDescent="0.25">
      <c r="A13" s="79">
        <f>[1]P1!A14</f>
        <v>5</v>
      </c>
      <c r="B13" s="159" t="str">
        <f>IF('Příloha 1 k dohodě'!C15="","",'Příloha 1 k dohodě'!C15)</f>
        <v/>
      </c>
      <c r="C13" s="159" t="str">
        <f>IF('Příloha 1 k dohodě'!B15="","",'Příloha 1 k dohodě'!B15)</f>
        <v/>
      </c>
      <c r="D13" s="159" t="str">
        <f>IF('Příloha 1 k dohodě'!D15="","",'Příloha 1 k dohodě'!D15)</f>
        <v/>
      </c>
      <c r="E13" s="108"/>
      <c r="F13" s="189" t="str">
        <f t="shared" si="0"/>
        <v/>
      </c>
      <c r="G13" s="108"/>
      <c r="H13" s="108"/>
      <c r="I13" s="109"/>
    </row>
    <row r="14" spans="1:9" ht="25.2" customHeight="1" x14ac:dyDescent="0.25">
      <c r="A14" s="79">
        <f>[1]P1!A15</f>
        <v>6</v>
      </c>
      <c r="B14" s="159" t="str">
        <f>IF('Příloha 1 k dohodě'!C16="","",'Příloha 1 k dohodě'!C16)</f>
        <v/>
      </c>
      <c r="C14" s="159" t="str">
        <f>IF('Příloha 1 k dohodě'!B16="","",'Příloha 1 k dohodě'!B16)</f>
        <v/>
      </c>
      <c r="D14" s="159" t="str">
        <f>IF('Příloha 1 k dohodě'!D16="","",'Příloha 1 k dohodě'!D16)</f>
        <v/>
      </c>
      <c r="E14" s="108"/>
      <c r="F14" s="189" t="str">
        <f t="shared" si="0"/>
        <v/>
      </c>
      <c r="G14" s="108"/>
      <c r="H14" s="108"/>
      <c r="I14" s="109"/>
    </row>
    <row r="15" spans="1:9" ht="25.2" customHeight="1" x14ac:dyDescent="0.25">
      <c r="A15" s="79">
        <f>[1]P1!A16</f>
        <v>7</v>
      </c>
      <c r="B15" s="159" t="str">
        <f>IF('Příloha 1 k dohodě'!C17="","",'Příloha 1 k dohodě'!C17)</f>
        <v/>
      </c>
      <c r="C15" s="159" t="str">
        <f>IF('Příloha 1 k dohodě'!B17="","",'Příloha 1 k dohodě'!B17)</f>
        <v/>
      </c>
      <c r="D15" s="159" t="str">
        <f>IF('Příloha 1 k dohodě'!D17="","",'Příloha 1 k dohodě'!D17)</f>
        <v/>
      </c>
      <c r="E15" s="108"/>
      <c r="F15" s="189" t="str">
        <f t="shared" si="0"/>
        <v/>
      </c>
      <c r="G15" s="108"/>
      <c r="H15" s="108"/>
      <c r="I15" s="109"/>
    </row>
    <row r="16" spans="1:9" ht="25.2" customHeight="1" x14ac:dyDescent="0.25">
      <c r="A16" s="79">
        <f>[1]P1!A17</f>
        <v>8</v>
      </c>
      <c r="B16" s="159" t="str">
        <f>IF('Příloha 1 k dohodě'!C18="","",'Příloha 1 k dohodě'!C18)</f>
        <v/>
      </c>
      <c r="C16" s="159" t="str">
        <f>IF('Příloha 1 k dohodě'!B18="","",'Příloha 1 k dohodě'!B18)</f>
        <v/>
      </c>
      <c r="D16" s="159" t="str">
        <f>IF('Příloha 1 k dohodě'!D18="","",'Příloha 1 k dohodě'!D18)</f>
        <v/>
      </c>
      <c r="E16" s="108"/>
      <c r="F16" s="189" t="str">
        <f t="shared" si="0"/>
        <v/>
      </c>
      <c r="G16" s="108"/>
      <c r="H16" s="108"/>
      <c r="I16" s="109"/>
    </row>
    <row r="17" spans="1:9" ht="25.2" customHeight="1" x14ac:dyDescent="0.25">
      <c r="A17" s="79">
        <f>[1]P1!A18</f>
        <v>9</v>
      </c>
      <c r="B17" s="159" t="str">
        <f>IF('Příloha 1 k dohodě'!C19="","",'Příloha 1 k dohodě'!C19)</f>
        <v/>
      </c>
      <c r="C17" s="159" t="str">
        <f>IF('Příloha 1 k dohodě'!B19="","",'Příloha 1 k dohodě'!B19)</f>
        <v/>
      </c>
      <c r="D17" s="159" t="str">
        <f>IF('Příloha 1 k dohodě'!D19="","",'Příloha 1 k dohodě'!D19)</f>
        <v/>
      </c>
      <c r="E17" s="108"/>
      <c r="F17" s="189" t="str">
        <f t="shared" si="0"/>
        <v/>
      </c>
      <c r="G17" s="108"/>
      <c r="H17" s="108"/>
      <c r="I17" s="109"/>
    </row>
    <row r="18" spans="1:9" ht="25.2" customHeight="1" x14ac:dyDescent="0.25">
      <c r="A18" s="79">
        <f>[1]P1!A19</f>
        <v>10</v>
      </c>
      <c r="B18" s="159" t="str">
        <f>IF('Příloha 1 k dohodě'!C20="","",'Příloha 1 k dohodě'!C20)</f>
        <v/>
      </c>
      <c r="C18" s="159" t="str">
        <f>IF('Příloha 1 k dohodě'!B20="","",'Příloha 1 k dohodě'!B20)</f>
        <v/>
      </c>
      <c r="D18" s="159" t="str">
        <f>IF('Příloha 1 k dohodě'!D20="","",'Příloha 1 k dohodě'!D20)</f>
        <v/>
      </c>
      <c r="E18" s="108"/>
      <c r="F18" s="189" t="str">
        <f t="shared" si="0"/>
        <v/>
      </c>
      <c r="G18" s="108"/>
      <c r="H18" s="108"/>
      <c r="I18" s="109"/>
    </row>
    <row r="19" spans="1:9" ht="25.2" customHeight="1" x14ac:dyDescent="0.25">
      <c r="A19" s="79">
        <f>[1]P1!A20</f>
        <v>11</v>
      </c>
      <c r="B19" s="159" t="str">
        <f>IF('Příloha 1 k dohodě'!C21="","",'Příloha 1 k dohodě'!C21)</f>
        <v/>
      </c>
      <c r="C19" s="159" t="str">
        <f>IF('Příloha 1 k dohodě'!B21="","",'Příloha 1 k dohodě'!B21)</f>
        <v/>
      </c>
      <c r="D19" s="159" t="str">
        <f>IF('Příloha 1 k dohodě'!D21="","",'Příloha 1 k dohodě'!D21)</f>
        <v/>
      </c>
      <c r="E19" s="108"/>
      <c r="F19" s="189" t="str">
        <f t="shared" si="0"/>
        <v/>
      </c>
      <c r="G19" s="108"/>
      <c r="H19" s="108"/>
      <c r="I19" s="109"/>
    </row>
    <row r="20" spans="1:9" ht="25.2" customHeight="1" x14ac:dyDescent="0.25">
      <c r="A20" s="79">
        <f>[1]P1!A21</f>
        <v>12</v>
      </c>
      <c r="B20" s="159" t="str">
        <f>IF('Příloha 1 k dohodě'!C22="","",'Příloha 1 k dohodě'!C22)</f>
        <v/>
      </c>
      <c r="C20" s="159" t="str">
        <f>IF('Příloha 1 k dohodě'!B22="","",'Příloha 1 k dohodě'!B22)</f>
        <v/>
      </c>
      <c r="D20" s="159" t="str">
        <f>IF('Příloha 1 k dohodě'!D22="","",'Příloha 1 k dohodě'!D22)</f>
        <v/>
      </c>
      <c r="E20" s="108"/>
      <c r="F20" s="189" t="str">
        <f t="shared" si="0"/>
        <v/>
      </c>
      <c r="G20" s="108"/>
      <c r="H20" s="108"/>
      <c r="I20" s="109"/>
    </row>
    <row r="21" spans="1:9" ht="25.2" customHeight="1" x14ac:dyDescent="0.25">
      <c r="A21" s="79">
        <f>[1]P1!A22</f>
        <v>13</v>
      </c>
      <c r="B21" s="159" t="str">
        <f>IF('Příloha 1 k dohodě'!C23="","",'Příloha 1 k dohodě'!C23)</f>
        <v/>
      </c>
      <c r="C21" s="159" t="str">
        <f>IF('Příloha 1 k dohodě'!B23="","",'Příloha 1 k dohodě'!B23)</f>
        <v/>
      </c>
      <c r="D21" s="159" t="str">
        <f>IF('Příloha 1 k dohodě'!D23="","",'Příloha 1 k dohodě'!D23)</f>
        <v/>
      </c>
      <c r="E21" s="108"/>
      <c r="F21" s="189" t="str">
        <f t="shared" si="0"/>
        <v/>
      </c>
      <c r="G21" s="108"/>
      <c r="H21" s="108"/>
      <c r="I21" s="109"/>
    </row>
    <row r="22" spans="1:9" ht="25.2" customHeight="1" x14ac:dyDescent="0.25">
      <c r="A22" s="79">
        <f>[1]P1!A23</f>
        <v>14</v>
      </c>
      <c r="B22" s="159" t="str">
        <f>IF('Příloha 1 k dohodě'!C24="","",'Příloha 1 k dohodě'!C24)</f>
        <v/>
      </c>
      <c r="C22" s="159" t="str">
        <f>IF('Příloha 1 k dohodě'!B24="","",'Příloha 1 k dohodě'!B24)</f>
        <v/>
      </c>
      <c r="D22" s="159" t="str">
        <f>IF('Příloha 1 k dohodě'!D24="","",'Příloha 1 k dohodě'!D24)</f>
        <v/>
      </c>
      <c r="E22" s="108"/>
      <c r="F22" s="189" t="str">
        <f t="shared" si="0"/>
        <v/>
      </c>
      <c r="G22" s="108"/>
      <c r="H22" s="108"/>
      <c r="I22" s="109"/>
    </row>
    <row r="23" spans="1:9" ht="25.2" customHeight="1" x14ac:dyDescent="0.25">
      <c r="A23" s="79">
        <f>[1]P1!A24</f>
        <v>15</v>
      </c>
      <c r="B23" s="159" t="str">
        <f>IF('Příloha 1 k dohodě'!C25="","",'Příloha 1 k dohodě'!C25)</f>
        <v/>
      </c>
      <c r="C23" s="159" t="str">
        <f>IF('Příloha 1 k dohodě'!B25="","",'Příloha 1 k dohodě'!B25)</f>
        <v/>
      </c>
      <c r="D23" s="159" t="str">
        <f>IF('Příloha 1 k dohodě'!D25="","",'Příloha 1 k dohodě'!D25)</f>
        <v/>
      </c>
      <c r="E23" s="108"/>
      <c r="F23" s="189" t="str">
        <f t="shared" si="0"/>
        <v/>
      </c>
      <c r="G23" s="108"/>
      <c r="H23" s="108"/>
      <c r="I23" s="109"/>
    </row>
    <row r="24" spans="1:9" ht="25.2" customHeight="1" x14ac:dyDescent="0.25">
      <c r="A24" s="79">
        <f>[1]P1!A25</f>
        <v>16</v>
      </c>
      <c r="B24" s="159" t="str">
        <f>IF('Příloha 1 k dohodě'!C26="","",'Příloha 1 k dohodě'!C26)</f>
        <v/>
      </c>
      <c r="C24" s="159" t="str">
        <f>IF('Příloha 1 k dohodě'!B26="","",'Příloha 1 k dohodě'!B26)</f>
        <v/>
      </c>
      <c r="D24" s="159" t="str">
        <f>IF('Příloha 1 k dohodě'!D26="","",'Příloha 1 k dohodě'!D26)</f>
        <v/>
      </c>
      <c r="E24" s="108"/>
      <c r="F24" s="189" t="str">
        <f t="shared" si="0"/>
        <v/>
      </c>
      <c r="G24" s="108"/>
      <c r="H24" s="108"/>
      <c r="I24" s="109"/>
    </row>
    <row r="25" spans="1:9" ht="25.2" customHeight="1" x14ac:dyDescent="0.25">
      <c r="A25" s="79">
        <f>[1]P1!A26</f>
        <v>17</v>
      </c>
      <c r="B25" s="159" t="str">
        <f>IF('Příloha 1 k dohodě'!C27="","",'Příloha 1 k dohodě'!C27)</f>
        <v/>
      </c>
      <c r="C25" s="159" t="str">
        <f>IF('Příloha 1 k dohodě'!B27="","",'Příloha 1 k dohodě'!B27)</f>
        <v/>
      </c>
      <c r="D25" s="159" t="str">
        <f>IF('Příloha 1 k dohodě'!D27="","",'Příloha 1 k dohodě'!D27)</f>
        <v/>
      </c>
      <c r="E25" s="108"/>
      <c r="F25" s="189" t="str">
        <f t="shared" si="0"/>
        <v/>
      </c>
      <c r="G25" s="108"/>
      <c r="H25" s="108"/>
      <c r="I25" s="109"/>
    </row>
    <row r="26" spans="1:9" ht="25.2" customHeight="1" x14ac:dyDescent="0.25">
      <c r="A26" s="79">
        <f>[1]P1!A27</f>
        <v>18</v>
      </c>
      <c r="B26" s="159" t="str">
        <f>IF('Příloha 1 k dohodě'!C28="","",'Příloha 1 k dohodě'!C28)</f>
        <v/>
      </c>
      <c r="C26" s="159" t="str">
        <f>IF('Příloha 1 k dohodě'!B28="","",'Příloha 1 k dohodě'!B28)</f>
        <v/>
      </c>
      <c r="D26" s="159" t="str">
        <f>IF('Příloha 1 k dohodě'!D28="","",'Příloha 1 k dohodě'!D28)</f>
        <v/>
      </c>
      <c r="E26" s="108"/>
      <c r="F26" s="189" t="str">
        <f t="shared" si="0"/>
        <v/>
      </c>
      <c r="G26" s="108"/>
      <c r="H26" s="108"/>
      <c r="I26" s="109"/>
    </row>
    <row r="27" spans="1:9" ht="25.2" customHeight="1" x14ac:dyDescent="0.25">
      <c r="A27" s="79">
        <f>[1]P1!A28</f>
        <v>19</v>
      </c>
      <c r="B27" s="159" t="str">
        <f>IF('Příloha 1 k dohodě'!C29="","",'Příloha 1 k dohodě'!C29)</f>
        <v/>
      </c>
      <c r="C27" s="159" t="str">
        <f>IF('Příloha 1 k dohodě'!B29="","",'Příloha 1 k dohodě'!B29)</f>
        <v/>
      </c>
      <c r="D27" s="159" t="str">
        <f>IF('Příloha 1 k dohodě'!D29="","",'Příloha 1 k dohodě'!D29)</f>
        <v/>
      </c>
      <c r="E27" s="108"/>
      <c r="F27" s="189" t="str">
        <f t="shared" si="0"/>
        <v/>
      </c>
      <c r="G27" s="108"/>
      <c r="H27" s="108"/>
      <c r="I27" s="109"/>
    </row>
    <row r="28" spans="1:9" ht="25.2" customHeight="1" x14ac:dyDescent="0.25">
      <c r="A28" s="79">
        <f>[1]P1!A29</f>
        <v>20</v>
      </c>
      <c r="B28" s="159" t="str">
        <f>IF('Příloha 1 k dohodě'!C30="","",'Příloha 1 k dohodě'!C30)</f>
        <v/>
      </c>
      <c r="C28" s="159" t="str">
        <f>IF('Příloha 1 k dohodě'!B30="","",'Příloha 1 k dohodě'!B30)</f>
        <v/>
      </c>
      <c r="D28" s="159" t="str">
        <f>IF('Příloha 1 k dohodě'!D30="","",'Příloha 1 k dohodě'!D30)</f>
        <v/>
      </c>
      <c r="E28" s="108"/>
      <c r="F28" s="189" t="str">
        <f t="shared" si="0"/>
        <v/>
      </c>
      <c r="G28" s="108"/>
      <c r="H28" s="108"/>
      <c r="I28" s="109"/>
    </row>
    <row r="29" spans="1:9" ht="123.6" customHeight="1" x14ac:dyDescent="0.25">
      <c r="A29" s="153" t="s">
        <v>170</v>
      </c>
      <c r="B29" s="455" t="s">
        <v>172</v>
      </c>
      <c r="C29" s="455"/>
      <c r="D29" s="455"/>
      <c r="E29" s="455"/>
      <c r="F29" s="455"/>
      <c r="G29" s="455"/>
      <c r="H29" s="455"/>
      <c r="I29" s="455"/>
    </row>
    <row r="30" spans="1:9" x14ac:dyDescent="0.25">
      <c r="A30" s="58"/>
      <c r="B30" s="80"/>
      <c r="C30" s="80"/>
      <c r="D30" s="80"/>
      <c r="E30" s="80"/>
      <c r="F30" s="80"/>
      <c r="G30" s="450" t="s">
        <v>84</v>
      </c>
      <c r="H30" s="450"/>
      <c r="I30" s="450"/>
    </row>
  </sheetData>
  <mergeCells count="12">
    <mergeCell ref="G30:I30"/>
    <mergeCell ref="A6:D6"/>
    <mergeCell ref="A7:D7"/>
    <mergeCell ref="E7:I7"/>
    <mergeCell ref="A5:D5"/>
    <mergeCell ref="B29:I29"/>
    <mergeCell ref="F6:H6"/>
    <mergeCell ref="A2:I2"/>
    <mergeCell ref="A3:D3"/>
    <mergeCell ref="E3:I3"/>
    <mergeCell ref="A4:D4"/>
    <mergeCell ref="E4:I4"/>
  </mergeCells>
  <printOptions horizontalCentered="1"/>
  <pageMargins left="0.25" right="0.25" top="0.75" bottom="0.75" header="0.3" footer="0.3"/>
  <pageSetup paperSize="9" scale="69" orientation="portrait" r:id="rId1"/>
  <headerFooter>
    <oddFooter>&amp;LPOVEZ II reg.č. projektu CZ.03.1.52/0.0/0.0/15_021/0000053
OSU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cis!$A$1:$A$2</xm:f>
          </x14:formula1>
          <xm:sqref>G9:H28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opLeftCell="A13" workbookViewId="0">
      <selection activeCell="H8" sqref="H8"/>
    </sheetView>
  </sheetViews>
  <sheetFormatPr defaultRowHeight="22.8" x14ac:dyDescent="0.4"/>
  <cols>
    <col min="1" max="1" width="48.88671875" style="110" customWidth="1"/>
    <col min="2" max="2" width="6.44140625" style="110" customWidth="1"/>
    <col min="3" max="3" width="50.33203125" style="110" customWidth="1"/>
    <col min="4" max="16384" width="8.88671875" style="110"/>
  </cols>
  <sheetData>
    <row r="1" spans="1:3" ht="52.2" customHeight="1" x14ac:dyDescent="0.4"/>
    <row r="2" spans="1:3" ht="57" customHeight="1" x14ac:dyDescent="0.4">
      <c r="A2" s="474" t="s">
        <v>85</v>
      </c>
      <c r="B2" s="475"/>
      <c r="C2" s="476"/>
    </row>
    <row r="3" spans="1:3" ht="46.95" customHeight="1" x14ac:dyDescent="0.4">
      <c r="A3" s="468" t="str">
        <f>IF('Příloha 1 k dohodě'!C7="","",'Příloha 1 k dohodě'!C7)</f>
        <v/>
      </c>
      <c r="B3" s="469"/>
      <c r="C3" s="470"/>
    </row>
    <row r="4" spans="1:3" ht="24" customHeight="1" x14ac:dyDescent="0.4">
      <c r="A4" s="459"/>
      <c r="B4" s="460"/>
      <c r="C4" s="461"/>
    </row>
    <row r="5" spans="1:3" ht="42" customHeight="1" x14ac:dyDescent="0.4">
      <c r="A5" s="459" t="s">
        <v>86</v>
      </c>
      <c r="B5" s="460"/>
      <c r="C5" s="461"/>
    </row>
    <row r="6" spans="1:3" ht="42" customHeight="1" x14ac:dyDescent="0.4">
      <c r="A6" s="462" t="s">
        <v>87</v>
      </c>
      <c r="B6" s="463"/>
      <c r="C6" s="464"/>
    </row>
    <row r="7" spans="1:3" ht="42" customHeight="1" x14ac:dyDescent="0.4">
      <c r="A7" s="459" t="s">
        <v>88</v>
      </c>
      <c r="B7" s="460"/>
      <c r="C7" s="461"/>
    </row>
    <row r="8" spans="1:3" ht="61.95" customHeight="1" x14ac:dyDescent="0.4">
      <c r="A8" s="459"/>
      <c r="B8" s="460"/>
      <c r="C8" s="461"/>
    </row>
    <row r="9" spans="1:3" ht="24" customHeight="1" x14ac:dyDescent="0.4">
      <c r="A9" s="471" t="str">
        <f>'Evidence docházky'!A3</f>
        <v>Název vzdělávací aktivity</v>
      </c>
      <c r="B9" s="472"/>
      <c r="C9" s="473"/>
    </row>
    <row r="10" spans="1:3" ht="70.2" customHeight="1" x14ac:dyDescent="0.4">
      <c r="A10" s="477" t="str">
        <f>IF('Příloha 1 k dohodě'!$C$8="","",'Příloha 1 k dohodě'!C8)</f>
        <v/>
      </c>
      <c r="B10" s="478"/>
      <c r="C10" s="479"/>
    </row>
    <row r="11" spans="1:3" ht="24" customHeight="1" x14ac:dyDescent="0.4">
      <c r="A11" s="459"/>
      <c r="B11" s="460"/>
      <c r="C11" s="461"/>
    </row>
    <row r="12" spans="1:3" ht="24" customHeight="1" x14ac:dyDescent="0.4">
      <c r="A12" s="459" t="s">
        <v>89</v>
      </c>
      <c r="B12" s="460"/>
      <c r="C12" s="461"/>
    </row>
    <row r="13" spans="1:3" ht="24" customHeight="1" x14ac:dyDescent="0.4">
      <c r="A13" s="111" t="str">
        <f>IF('Evidence docházky'!F4="","",'Evidence docházky'!F4)</f>
        <v/>
      </c>
      <c r="B13" s="112" t="s">
        <v>68</v>
      </c>
      <c r="C13" s="113" t="str">
        <f>IF('Evidence docházky'!K4="","",'Evidence docházky'!K4)</f>
        <v/>
      </c>
    </row>
    <row r="14" spans="1:3" ht="24" customHeight="1" x14ac:dyDescent="0.4">
      <c r="A14" s="459"/>
      <c r="B14" s="460"/>
      <c r="C14" s="461"/>
    </row>
    <row r="15" spans="1:3" ht="24" customHeight="1" x14ac:dyDescent="0.4">
      <c r="A15" s="459" t="s">
        <v>90</v>
      </c>
      <c r="B15" s="460"/>
      <c r="C15" s="461"/>
    </row>
    <row r="16" spans="1:3" ht="24" customHeight="1" x14ac:dyDescent="0.4">
      <c r="A16" s="462" t="str">
        <f>IF('Evidence docházky'!E2="","",'Příloha 1 k dohodě'!C5)</f>
        <v/>
      </c>
      <c r="B16" s="463"/>
      <c r="C16" s="464"/>
    </row>
    <row r="17" spans="1:3" ht="24" customHeight="1" x14ac:dyDescent="0.4">
      <c r="A17" s="459"/>
      <c r="B17" s="460"/>
      <c r="C17" s="461"/>
    </row>
    <row r="18" spans="1:3" ht="112.8" customHeight="1" x14ac:dyDescent="0.4">
      <c r="A18" s="465" t="s">
        <v>132</v>
      </c>
      <c r="B18" s="466"/>
      <c r="C18" s="467"/>
    </row>
    <row r="19" spans="1:3" x14ac:dyDescent="0.4">
      <c r="A19" s="114"/>
      <c r="B19" s="115"/>
      <c r="C19" s="116"/>
    </row>
  </sheetData>
  <sheetProtection sheet="1" objects="1" scenarios="1"/>
  <mergeCells count="16">
    <mergeCell ref="A2:C2"/>
    <mergeCell ref="A10:C10"/>
    <mergeCell ref="A4:C4"/>
    <mergeCell ref="A5:C5"/>
    <mergeCell ref="A6:C6"/>
    <mergeCell ref="A7:C7"/>
    <mergeCell ref="A15:C15"/>
    <mergeCell ref="A16:C16"/>
    <mergeCell ref="A17:C17"/>
    <mergeCell ref="A18:C18"/>
    <mergeCell ref="A3:C3"/>
    <mergeCell ref="A8:C8"/>
    <mergeCell ref="A9:C9"/>
    <mergeCell ref="A11:C11"/>
    <mergeCell ref="A12:C12"/>
    <mergeCell ref="A14:C14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cis</vt:lpstr>
      <vt:lpstr>Příloha 1 k dohodě</vt:lpstr>
      <vt:lpstr>Příloha 2  k dohodě</vt:lpstr>
      <vt:lpstr>Příloha 3 k dohodě</vt:lpstr>
      <vt:lpstr>Příloha 4 k dohodě</vt:lpstr>
      <vt:lpstr>Příloha 5  k dohodě</vt:lpstr>
      <vt:lpstr>Evidence docházky</vt:lpstr>
      <vt:lpstr>Závěrečný protokol</vt:lpstr>
      <vt:lpstr>Označení učebny</vt:lpstr>
      <vt:lpstr>Oznámení o změně</vt:lpstr>
      <vt:lpstr>'Evidence docházky'!Názvy_tisku</vt:lpstr>
      <vt:lpstr>'Příloha 1 k dohodě'!Názvy_tisku</vt:lpstr>
      <vt:lpstr>'Příloha 2  k dohodě'!Názvy_tisku</vt:lpstr>
      <vt:lpstr>'Příloha 3 k dohodě'!Názvy_tisku</vt:lpstr>
      <vt:lpstr>'Příloha 5  k dohodě'!Názvy_tisku</vt:lpstr>
      <vt:lpstr>'Závěrečný protokol'!Názvy_tisku</vt:lpstr>
      <vt:lpstr>'Oznámení o změně'!Oblast_tisku</vt:lpstr>
      <vt:lpstr>'Příloha 3 k dohodě'!Oblast_tisku</vt:lpstr>
      <vt:lpstr>'Příloha 4 k dohodě'!Oblast_tisku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2019-10-07T12:53:13Z</cp:lastPrinted>
  <dcterms:created xsi:type="dcterms:W3CDTF">2011-04-08T08:05:43Z</dcterms:created>
  <dcterms:modified xsi:type="dcterms:W3CDTF">2019-10-07T14:18:28Z</dcterms:modified>
</cp:coreProperties>
</file>