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d_121\Zpráva o činnosti ÚP ČR\2021\"/>
    </mc:Choice>
  </mc:AlternateContent>
  <xr:revisionPtr revIDLastSave="0" documentId="13_ncr:1_{D4DB8147-9956-4338-A11E-25E6CD06DBBF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Seznam" sheetId="21" r:id="rId1"/>
    <sheet name="Košilka" sheetId="1" r:id="rId2"/>
    <sheet name="p1" sheetId="170" r:id="rId3"/>
    <sheet name="p2" sheetId="129" r:id="rId4"/>
    <sheet name="p3a" sheetId="183" r:id="rId5"/>
    <sheet name="p3b" sheetId="184" r:id="rId6"/>
    <sheet name="p3c" sheetId="185" r:id="rId7"/>
    <sheet name="p3d" sheetId="166" r:id="rId8"/>
    <sheet name="mapa1220" sheetId="186" r:id="rId9"/>
    <sheet name="mapa1221" sheetId="187" r:id="rId10"/>
    <sheet name="p3e" sheetId="173" r:id="rId11"/>
    <sheet name="p3f" sheetId="174" r:id="rId12"/>
    <sheet name="p4a" sheetId="150" r:id="rId13"/>
    <sheet name="p4b" sheetId="151" r:id="rId14"/>
    <sheet name="p4c" sheetId="152" r:id="rId15"/>
    <sheet name="p4d" sheetId="153" r:id="rId16"/>
    <sheet name="p5" sheetId="154" r:id="rId17"/>
    <sheet name="p6a" sheetId="171" r:id="rId18"/>
    <sheet name="p6b" sheetId="172" r:id="rId19"/>
    <sheet name="p7" sheetId="130" r:id="rId20"/>
    <sheet name="p8" sheetId="182" r:id="rId21"/>
    <sheet name="p9" sheetId="155" r:id="rId22"/>
    <sheet name="p10" sheetId="156" r:id="rId23"/>
    <sheet name="p11" sheetId="82" r:id="rId24"/>
    <sheet name="p12" sheetId="84" r:id="rId25"/>
    <sheet name="p13" sheetId="190" r:id="rId26"/>
    <sheet name="p14a" sheetId="132" r:id="rId27"/>
    <sheet name="p14b" sheetId="133" r:id="rId28"/>
    <sheet name="p14c" sheetId="134" r:id="rId29"/>
    <sheet name="p14d" sheetId="135" r:id="rId30"/>
    <sheet name="p14e" sheetId="136" r:id="rId31"/>
    <sheet name="p15" sheetId="137" r:id="rId32"/>
  </sheets>
  <externalReferences>
    <externalReference r:id="rId33"/>
    <externalReference r:id="rId34"/>
    <externalReference r:id="rId35"/>
  </externalReferences>
  <definedNames>
    <definedName name="_xlnm.Print_Titles" localSheetId="17">p6a!$1:$1</definedName>
    <definedName name="_xlnm.Print_Area" localSheetId="8">mapa1220!$A$1:$K$48</definedName>
    <definedName name="_xlnm.Print_Area" localSheetId="9">mapa1221!$A$1:$K$48</definedName>
    <definedName name="_xlnm.Print_Area" localSheetId="24">'p12'!$A$1:$I$17</definedName>
    <definedName name="_xlnm.Print_Area" localSheetId="25">'p13'!$A$1:$N$132</definedName>
    <definedName name="_xlnm.Print_Area" localSheetId="26">p14a!$A$1:$G$44</definedName>
    <definedName name="_xlnm.Print_Area" localSheetId="30">p14e!$A$1:$I$20</definedName>
    <definedName name="_xlnm.Print_Area" localSheetId="31">'p15'!$A$1:$F$21</definedName>
    <definedName name="_xlnm.Print_Area" localSheetId="3">'p2'!$A$1:$G$32</definedName>
    <definedName name="_xlnm.Print_Area" localSheetId="4">p3a!$A$1:$AB$130</definedName>
    <definedName name="_xlnm.Print_Area" localSheetId="5">p3b!$A$1:$AB$15</definedName>
    <definedName name="_xlnm.Print_Area" localSheetId="6">p3c!$A$1:$Y$64</definedName>
    <definedName name="_xlnm.Print_Area" localSheetId="10">p3e!$A$1:$D$40</definedName>
    <definedName name="_xlnm.Print_Area" localSheetId="11">p3f!$A$1:$L$40</definedName>
    <definedName name="_xlnm.Print_Area" localSheetId="13">p4b!$A$1:$J$12</definedName>
    <definedName name="_xlnm.Print_Area" localSheetId="15">p4d!$A$1:$B$7</definedName>
    <definedName name="_xlnm.Print_Area" localSheetId="17">p6a!$A$1:$AC$48</definedName>
    <definedName name="_xlnm.Print_Area" localSheetId="18">p6b!$B$2:$AD$50</definedName>
    <definedName name="_xlnm.Print_Area" localSheetId="20">'p8'!$A$1:$C$18</definedName>
    <definedName name="_xlnm.Print_Area" localSheetId="0">Seznam!$A$1:$B$29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32" l="1"/>
  <c r="F19" i="134"/>
  <c r="C17" i="182"/>
  <c r="B17" i="182"/>
  <c r="F32" i="129"/>
  <c r="F31" i="129"/>
  <c r="F30" i="129"/>
  <c r="F29" i="129"/>
  <c r="F28" i="129"/>
  <c r="F27" i="129"/>
  <c r="F26" i="129"/>
  <c r="F24" i="129"/>
  <c r="F23" i="129"/>
  <c r="F22" i="129"/>
  <c r="F21" i="129"/>
  <c r="F20" i="129"/>
  <c r="F19" i="129"/>
  <c r="F18" i="129"/>
  <c r="F17" i="129"/>
  <c r="F16" i="129"/>
  <c r="F15" i="129"/>
  <c r="F14" i="129"/>
  <c r="F12" i="129"/>
  <c r="F11" i="129"/>
  <c r="F10" i="129" s="1"/>
  <c r="F6" i="129" s="1"/>
  <c r="G10" i="129"/>
  <c r="B10" i="129"/>
  <c r="F9" i="129"/>
  <c r="G7" i="129"/>
  <c r="E7" i="129"/>
  <c r="C7" i="129"/>
  <c r="B7" i="129"/>
  <c r="F7" i="129" s="1"/>
  <c r="G6" i="129"/>
  <c r="N2" i="184" l="1"/>
  <c r="B2" i="184"/>
  <c r="C128" i="172" l="1"/>
  <c r="D125" i="172"/>
  <c r="D128" i="172" s="1"/>
  <c r="D68" i="172"/>
  <c r="D64" i="172"/>
  <c r="D56" i="172"/>
  <c r="D70" i="172"/>
  <c r="D69" i="172"/>
  <c r="D67" i="172"/>
  <c r="D66" i="172"/>
  <c r="D65" i="172"/>
  <c r="D63" i="172"/>
  <c r="D62" i="172"/>
  <c r="D61" i="172"/>
  <c r="D60" i="172"/>
  <c r="D59" i="172"/>
  <c r="D58" i="172"/>
  <c r="D57" i="172"/>
  <c r="D55" i="172"/>
  <c r="D54" i="172"/>
  <c r="D53" i="172"/>
  <c r="C129" i="172" l="1"/>
  <c r="D129" i="172" s="1"/>
</calcChain>
</file>

<file path=xl/sharedStrings.xml><?xml version="1.0" encoding="utf-8"?>
<sst xmlns="http://schemas.openxmlformats.org/spreadsheetml/2006/main" count="1278" uniqueCount="538">
  <si>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</si>
  <si>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</si>
  <si>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</si>
  <si>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</si>
  <si>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</si>
  <si>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</si>
  <si>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</si>
  <si>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</si>
  <si>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</si>
  <si>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</si>
  <si>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</si>
  <si>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</si>
  <si>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</si>
  <si>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</si>
  <si>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</si>
  <si>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</si>
  <si>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</si>
  <si>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</si>
  <si>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</si>
  <si>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</si>
  <si>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</si>
  <si>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</si>
  <si>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</si>
  <si>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</si>
  <si>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</si>
  <si>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</si>
  <si>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</si>
  <si>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</si>
  <si>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</si>
  <si>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</si>
  <si>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</si>
  <si>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</si>
  <si>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</si>
  <si>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</si>
  <si>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</si>
  <si>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</si>
  <si>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</si>
  <si>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</si>
  <si>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</si>
  <si>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</si>
  <si>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</si>
  <si>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</si>
  <si>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</si>
  <si>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</si>
  <si>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</si>
  <si>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</si>
  <si>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</si>
  <si>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</si>
  <si>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</si>
  <si>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</si>
  <si>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</si>
  <si>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</si>
  <si>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</si>
  <si>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</si>
  <si>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</si>
  <si>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</si>
  <si>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</si>
  <si>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</si>
  <si>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</si>
  <si>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</si>
  <si>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</si>
  <si>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</si>
  <si>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</si>
  <si>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</si>
  <si>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</si>
  <si>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</si>
  <si>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</si>
  <si>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</si>
  <si>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</si>
  <si>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</si>
  <si>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</si>
  <si>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</si>
  <si>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</si>
  <si>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</si>
  <si>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</si>
  <si>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</si>
  <si>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</si>
  <si>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</si>
  <si>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</si>
  <si>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</si>
  <si>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</si>
  <si>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</si>
  <si>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</si>
  <si>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</si>
  <si>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</si>
  <si>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</si>
  <si>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</si>
  <si>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</si>
  <si>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</si>
  <si>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</si>
  <si>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</si>
  <si>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</si>
  <si>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</si>
  <si>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</si>
  <si>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</si>
  <si>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</si>
  <si>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</si>
  <si>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</si>
  <si>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</si>
  <si>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</si>
  <si>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</si>
  <si>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</si>
  <si>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</si>
  <si>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</si>
  <si>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</si>
  <si>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</si>
  <si>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</si>
  <si>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</si>
  <si>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</si>
  <si>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</si>
  <si>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</si>
  <si>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</si>
  <si>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</si>
  <si>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</si>
  <si>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</si>
  <si>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</si>
  <si>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</si>
  <si>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</si>
  <si>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</si>
  <si>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</si>
  <si>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</si>
  <si>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</si>
  <si>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</si>
  <si>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Úřad práce ČR</t>
  </si>
  <si>
    <t>Generální ředitelství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</si>
  <si>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</si>
  <si>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</si>
  <si>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</si>
  <si>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</si>
  <si>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</si>
  <si>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</si>
  <si>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</si>
  <si>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</si>
  <si>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</si>
  <si>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</si>
  <si>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</si>
  <si>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</si>
  <si>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</si>
  <si>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</si>
  <si>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</si>
  <si>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</si>
  <si>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</si>
  <si>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</si>
  <si>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</si>
  <si>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</si>
  <si>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Příloha č. 3c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</si>
  <si>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</si>
  <si>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</si>
  <si>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</si>
  <si>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</si>
  <si>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</si>
  <si>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</si>
  <si>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t>Příloha č. 3e</t>
  </si>
  <si>
    <t>Příloha č. 3f</t>
  </si>
  <si>
    <t>Povolení překročit rozpočet o mimorozpočtové zdroje</t>
  </si>
  <si>
    <t>Poradenství</t>
  </si>
  <si>
    <t xml:space="preserve">Zvolená rekvalifikace </t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</si>
  <si>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</si>
  <si>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</si>
  <si>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</si>
  <si>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</si>
  <si>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</si>
  <si>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</si>
  <si>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</si>
  <si>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</si>
  <si>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</si>
  <si>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</si>
  <si>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</si>
  <si>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</si>
  <si>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</si>
  <si>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</si>
  <si>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</si>
  <si>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</si>
  <si>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</si>
  <si>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</si>
  <si>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</si>
  <si>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</si>
  <si>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</si>
  <si>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</si>
  <si>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</si>
  <si>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</si>
  <si>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</si>
  <si>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</si>
  <si>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</si>
  <si>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</si>
  <si>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</si>
  <si>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</si>
  <si>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</si>
  <si>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</si>
  <si>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</si>
  <si>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</si>
  <si>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</si>
  <si>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</si>
  <si>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</si>
  <si>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</si>
  <si>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</si>
  <si>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</si>
  <si>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</si>
  <si>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</si>
  <si>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</si>
  <si>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</si>
  <si>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</si>
  <si>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</si>
  <si>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</si>
  <si>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</si>
  <si>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</si>
  <si>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</si>
  <si>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</si>
  <si>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</si>
  <si>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</si>
  <si>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</si>
  <si>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</si>
  <si>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</si>
  <si>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</si>
  <si>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</si>
  <si>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</si>
  <si>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</si>
  <si>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</si>
  <si>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</si>
  <si>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</si>
  <si>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</si>
  <si>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</si>
  <si>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</si>
  <si>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</si>
  <si>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vyřízených žádostí celkem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</si>
  <si>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</si>
  <si>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</si>
  <si>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</si>
  <si>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</si>
  <si>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</si>
  <si>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</si>
  <si>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</si>
  <si>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Držitelé zaměstnanecké karty</t>
  </si>
  <si>
    <t>Držitelé  modré karty</t>
  </si>
  <si>
    <t>Mongolsko</t>
  </si>
  <si>
    <t>Japonsko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</si>
  <si>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</si>
  <si>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</si>
  <si>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</si>
  <si>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</si>
  <si>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</si>
  <si>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</si>
  <si>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</si>
  <si>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</si>
  <si>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</si>
  <si>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</si>
  <si>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</si>
  <si>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</si>
  <si>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</si>
  <si>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</si>
  <si>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</si>
  <si>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</si>
  <si>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</si>
  <si>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</si>
  <si>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 toho pro sezónní pracovníky (podle § 96 zákona o zaměstnanosti)</t>
  </si>
  <si>
    <t>Počet vyřízených stížností</t>
  </si>
  <si>
    <t xml:space="preserve">§ 62 ZP - Hromadné propouštění 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</si>
  <si>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</si>
  <si>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</si>
  <si>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</si>
  <si>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</si>
  <si>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</si>
  <si>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</si>
  <si>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</si>
  <si>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</si>
  <si>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</si>
  <si>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</si>
  <si>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</si>
  <si>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</si>
  <si>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</si>
  <si>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</si>
  <si>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</si>
  <si>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</si>
  <si>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</si>
  <si>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</si>
  <si>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</si>
  <si>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</si>
  <si>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Příloha č. 9</t>
  </si>
  <si>
    <t>Příloha č. 12</t>
  </si>
  <si>
    <t>říjen</t>
  </si>
  <si>
    <t>prosinec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</si>
  <si>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</si>
  <si>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</si>
  <si>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</si>
  <si>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t xml:space="preserve">Počet doručených podnětů Ministerstva vnitra k odejmutí </t>
  </si>
  <si>
    <t>Udělení a neudělení</t>
  </si>
  <si>
    <t>Odejmutí povolení</t>
  </si>
  <si>
    <t xml:space="preserve">  GŘ ÚP ČR*)</t>
  </si>
  <si>
    <t>*) refundace dávek SSP do zahraničí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</si>
  <si>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</si>
  <si>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</si>
  <si>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</si>
  <si>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</si>
  <si>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</si>
  <si>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</si>
  <si>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</si>
  <si>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</si>
  <si>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</si>
  <si>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</si>
  <si>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</si>
  <si>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</si>
  <si>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</si>
  <si>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</si>
  <si>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</si>
  <si>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</si>
  <si>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</si>
  <si>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</si>
  <si>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</si>
  <si>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</si>
  <si>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</si>
  <si>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</si>
  <si>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</si>
  <si>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</si>
  <si>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</si>
  <si>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</si>
  <si>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</si>
  <si>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</si>
  <si>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Počet přijatých písemných žádostí o svobodném přístupu k informacím</t>
  </si>
  <si>
    <t>rok 2016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</si>
  <si>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</si>
  <si>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</si>
  <si>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</si>
  <si>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</si>
  <si>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</si>
  <si>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</si>
  <si>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</si>
  <si>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Korejská republika</t>
  </si>
  <si>
    <t>Čína</t>
  </si>
  <si>
    <t>Krajská pobočka</t>
  </si>
  <si>
    <t>Pozn. Nelze provést prosté součty z důvodu možného vícenásobného zastoupení zaměstnavatelů i zaměstnanců během roku</t>
  </si>
  <si>
    <t xml:space="preserve">Projekty ESF -
OPZ - SÚPM 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</si>
  <si>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</si>
  <si>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</si>
  <si>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</si>
  <si>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</si>
  <si>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</si>
  <si>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rok 2017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</si>
  <si>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</si>
  <si>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</si>
  <si>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</si>
  <si>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</si>
  <si>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</si>
  <si>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</si>
  <si>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</si>
  <si>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</si>
  <si>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</si>
  <si>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</si>
  <si>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</si>
  <si>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</si>
  <si>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</si>
  <si>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</si>
  <si>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>počet dohod</t>
  </si>
  <si>
    <t xml:space="preserve">Uznání zaměstnavatele na chráněném trhu práce </t>
  </si>
  <si>
    <r>
      <t>Příspěvek
na zapracování 2</t>
    </r>
    <r>
      <rPr>
        <b/>
        <vertAlign val="superscript"/>
        <sz val="20"/>
        <rFont val="Calibri"/>
        <family val="2"/>
        <charset val="238"/>
      </rPr>
      <t>)</t>
    </r>
  </si>
  <si>
    <t>rok 2018</t>
  </si>
  <si>
    <t>Czechia</t>
  </si>
  <si>
    <t>Občané EU/EHP, Švýcarska</t>
  </si>
  <si>
    <t>Itálie</t>
  </si>
  <si>
    <t>Brazílie</t>
  </si>
  <si>
    <t>USA</t>
  </si>
  <si>
    <t>Povolení k zaměstnání - celkem</t>
  </si>
  <si>
    <t>z toho vyslání zahraničním zaměstnavatelem  (podle § 95 zákona o zaměstnanosti)</t>
  </si>
  <si>
    <t>Zdroj: Okstat</t>
  </si>
  <si>
    <t xml:space="preserve"> Německo</t>
  </si>
  <si>
    <t>z toho žadatelé o mezinárodní ochranu nebo osoby s potvrzením o strpění pobytu na území ČR (podle § 97 písm.e) zákona o zaměstnanosti)</t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</si>
  <si>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</si>
  <si>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</si>
  <si>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</si>
  <si>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</si>
  <si>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</si>
  <si>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</si>
  <si>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</si>
  <si>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</si>
  <si>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rok 2019</t>
  </si>
  <si>
    <t>GŘ</t>
  </si>
  <si>
    <t>Zlín</t>
  </si>
  <si>
    <t>Ústí nad Labem</t>
  </si>
  <si>
    <t>Příbram</t>
  </si>
  <si>
    <t>Plzeň</t>
  </si>
  <si>
    <t>Pardubice</t>
  </si>
  <si>
    <t>Ostrava</t>
  </si>
  <si>
    <t>Olomouc</t>
  </si>
  <si>
    <t>Liberec</t>
  </si>
  <si>
    <t>Karlovy Vary</t>
  </si>
  <si>
    <t>Jihlava</t>
  </si>
  <si>
    <t>Hradec Králové</t>
  </si>
  <si>
    <t>České Budějovice</t>
  </si>
  <si>
    <t>Brno</t>
  </si>
  <si>
    <t>počet zaměstnanců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</si>
  <si>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</si>
  <si>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</si>
  <si>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t xml:space="preserve">Příspěvek na dojížďku                                                                                                                                                                     </t>
  </si>
  <si>
    <r>
      <t xml:space="preserve">projekty ESF OPZ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</si>
  <si>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t xml:space="preserve">Vytvořená pracovní místa (NIP)                                                                                                                                                                                 </t>
  </si>
  <si>
    <t>počet podpořených osob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</si>
  <si>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 </t>
    </r>
    <r>
      <rPr>
        <b/>
        <i/>
        <sz val="39"/>
        <rFont val="Calibri"/>
        <family val="2"/>
        <charset val="238"/>
        <scheme val="minor"/>
      </rPr>
      <t>OPZ</t>
    </r>
    <r>
      <rPr>
        <i/>
        <sz val="39"/>
        <rFont val="Calibri"/>
        <family val="2"/>
        <charset val="238"/>
        <scheme val="minor"/>
      </rPr>
      <t xml:space="preserve">- Operační program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  <r>
      <rPr>
        <b/>
        <i/>
        <sz val="39"/>
        <rFont val="Calibri"/>
        <family val="2"/>
        <charset val="238"/>
        <scheme val="minor"/>
      </rPr>
      <t xml:space="preserve">, NIP - </t>
    </r>
    <r>
      <rPr>
        <i/>
        <sz val="39"/>
        <rFont val="Calibri"/>
        <family val="2"/>
        <charset val="238"/>
        <scheme val="minor"/>
      </rPr>
      <t>Národní individuální projekt</t>
    </r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</si>
  <si>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</si>
  <si>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</si>
  <si>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</si>
  <si>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</si>
  <si>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t>zaměstnanci, SVČ</t>
  </si>
  <si>
    <t>vymezená místa</t>
  </si>
  <si>
    <r>
      <t>Projekty ESF -
OPZ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</si>
  <si>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t>Příspěvek na dojížďku</t>
  </si>
  <si>
    <r>
      <t xml:space="preserve">Odborná praxe pro mladé 
do 30 let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</si>
  <si>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Vytvořená pracovní místa (NIP)</t>
  </si>
  <si>
    <t>Počet podpořených osob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</si>
  <si>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</si>
  <si>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>2)</t>
    </r>
    <r>
      <rPr>
        <i/>
        <sz val="20"/>
        <rFont val="Calibri"/>
        <family val="2"/>
        <charset val="238"/>
        <scheme val="minor"/>
      </rPr>
      <t xml:space="preserve"> vč. ESF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</si>
  <si>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</si>
  <si>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</si>
  <si>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Vytvořená pracovní místa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</si>
  <si>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2020 01</t>
  </si>
  <si>
    <t>2020 02</t>
  </si>
  <si>
    <t>2020 03</t>
  </si>
  <si>
    <t>2020 04</t>
  </si>
  <si>
    <t>2020 05</t>
  </si>
  <si>
    <t>2020 06</t>
  </si>
  <si>
    <t>2020  07</t>
  </si>
  <si>
    <t>2020  08</t>
  </si>
  <si>
    <t>2020  09</t>
  </si>
  <si>
    <t>2020   10</t>
  </si>
  <si>
    <t>2020  11</t>
  </si>
  <si>
    <t>2020  12</t>
  </si>
  <si>
    <t>EU 27</t>
  </si>
  <si>
    <t>rok 2020</t>
  </si>
  <si>
    <t>Cizinci, kteří nepotřebují pracovní oprávnění</t>
  </si>
  <si>
    <t>Mexiko</t>
  </si>
  <si>
    <t>z toho dle § 92 odst. 1 zákona o zaměstnanosti</t>
  </si>
  <si>
    <t>z toho držitelé povolení k dlouhodobému pobytu za účelem podnikání nebo investování (podle § 89 odst. 5 zákona o zaměstnanosti)</t>
  </si>
  <si>
    <t>zdroj: EKIS SAP</t>
  </si>
  <si>
    <t>Rok 2020</t>
  </si>
  <si>
    <t>§ 63 odst. 2 písm. d) ZoZ (§ 58a ZoZ)</t>
  </si>
  <si>
    <t>§ 63 odst. 2 písm. a) ZoZ (OZ)</t>
  </si>
  <si>
    <t>§ 63 odst. 3 ZoZ (§ 307,308 309 ZP)</t>
  </si>
  <si>
    <t>§ 63 odst. 2 písm. g) ZoZ  (žádost)</t>
  </si>
  <si>
    <t>§ 63 odst. 2 písm. e) ZoZ (§ 59 ZoZ)</t>
  </si>
  <si>
    <t>§ 63 odst. 2 písm. c) ZoZ</t>
  </si>
  <si>
    <t>Podnět MV</t>
  </si>
  <si>
    <t>Mezinárodní srovnání ČR a EU27 - grafy</t>
  </si>
  <si>
    <t>Zdroj: EKIS SE ÚP - SAP</t>
  </si>
  <si>
    <t>Zdroj:OKstat, EKIS SE ÚP - SAP</t>
  </si>
  <si>
    <t>Zdroj: OKstat, EKIS SE ÚP - SAP</t>
  </si>
  <si>
    <t>Vývoj v oblasti aktivní politiky zaměstnanosti v roce 2021</t>
  </si>
  <si>
    <t>Aktivní politika zaměstnanosti k 31. prosinci 2021</t>
  </si>
  <si>
    <t>Nástroje APZ k 31. 12. 2021 (kraje)</t>
  </si>
  <si>
    <t>Vývoj v oblasti APZ v roce 2021 (ČR, graf)</t>
  </si>
  <si>
    <t>Vývoj míry nezaměstnanosti v % v zemích EU v letech 2020 - 2021</t>
  </si>
  <si>
    <t>2021 01</t>
  </si>
  <si>
    <t>2021 02</t>
  </si>
  <si>
    <t>2021 03</t>
  </si>
  <si>
    <t>2021 04</t>
  </si>
  <si>
    <t>2021 05</t>
  </si>
  <si>
    <t>2021 06</t>
  </si>
  <si>
    <t>2021  07</t>
  </si>
  <si>
    <t>2021  08</t>
  </si>
  <si>
    <t>2021  09</t>
  </si>
  <si>
    <t>2021   10</t>
  </si>
  <si>
    <t>2021  11</t>
  </si>
  <si>
    <t>2021  12</t>
  </si>
  <si>
    <t>Germany (until 1990 former territory of the FRG)</t>
  </si>
  <si>
    <t>Zdroj: Eurostat 4. 2.2022, sezonně neočištěná data</t>
  </si>
  <si>
    <t>Vývoj míry nezaměstnanosti ve státech Evropské unie v letech 2020 - 2021</t>
  </si>
  <si>
    <t>Hromadné propouštění - počty zaměsnavatelů a zaměstnanců 2019-2021</t>
  </si>
  <si>
    <t>Hlášená hromadná propouštění v letech 2019-2021</t>
  </si>
  <si>
    <t>Hromadné propouštění v letech 2019 - 2021 - grafy</t>
  </si>
  <si>
    <t>služební poměr</t>
  </si>
  <si>
    <t>pracovní poměr</t>
  </si>
  <si>
    <t xml:space="preserve">celkem </t>
  </si>
  <si>
    <t>Počet systemizovaných míst k 1.1.2021</t>
  </si>
  <si>
    <t>Krajská pobočka (GŘ)</t>
  </si>
  <si>
    <t>CELKEM</t>
  </si>
  <si>
    <t>Služební /pracovní místa v úvazcích - ÚP ČR 2021</t>
  </si>
  <si>
    <t>Rozpočet ÚP ČR - ke dni 31. 12. 2021 (v Kč)</t>
  </si>
  <si>
    <t>Plnění a čerpání rozpočtu k 31.12.2021</t>
  </si>
  <si>
    <t>Ostatní spciální dávky</t>
  </si>
  <si>
    <t>Rozpočet ÚP ČR k 31. prosinci 2021</t>
  </si>
  <si>
    <t>Příspěvek na podporu zaměstnávání osob se ZP dle ust. § 78a zákona o zaměstnanosti za rok 2021</t>
  </si>
  <si>
    <t>Ochrana zaměstnanců při platební neschopnosti zaměstnavatele dle zákona č. 118/2000 Sb. za rok 2021</t>
  </si>
  <si>
    <t>Objem vyplacených nepojistných sociálních dávek v krajích v roce 2021 (v tis. Kč)</t>
  </si>
  <si>
    <t>Počet vyplacených dávek v krajích v roce 2021 (v tis.)</t>
  </si>
  <si>
    <t>Dávky státní sociální podpory za rok 2021 - objem v tis. Kč</t>
  </si>
  <si>
    <t xml:space="preserve">Dávky státní sociální podpory za rok 2021 - počet </t>
  </si>
  <si>
    <t>Dávky pěstounské péče - objem a počet v roce 2021</t>
  </si>
  <si>
    <t>Ochrana zaměstnanců při platební neschopnosti zaměstnavatele v roce 2021</t>
  </si>
  <si>
    <t>Vyplacené dávky v roce 2021 - celkem</t>
  </si>
  <si>
    <t>Dávky SSP v roce 2021</t>
  </si>
  <si>
    <t>Dávky pěstounské péče v roce 2021</t>
  </si>
  <si>
    <t>Dávky pro OZP v roce 2021</t>
  </si>
  <si>
    <t>Dávky HMN v roce 2021</t>
  </si>
  <si>
    <t>Dávky pro osoby se zdravotním postižením v roce 2021</t>
  </si>
  <si>
    <t>Dávky pomoci v hmotné nouzi - objem a počet v roce 2021</t>
  </si>
  <si>
    <t>Státní příspěvek na výkon pěstounské péče za rok 2021</t>
  </si>
  <si>
    <t>Příspěvek na podporu zaměstnávání osob se ZP (kraje) v roce 2021</t>
  </si>
  <si>
    <t>Přehled vyřízených stížností podaných u jednotlivých krajských poboček a generálního ředitelství Úřadu práce ČR za rok 2021</t>
  </si>
  <si>
    <t>Rok 2021</t>
  </si>
  <si>
    <t>Podněty podané v roce 2021 u Úřadu práce ČR a srovnání s obdobím předcházejícím</t>
  </si>
  <si>
    <t>Přehled vyřízených stížností v krajích v roce 2021</t>
  </si>
  <si>
    <t>Podněty podané v roce 2021 u Úřadu práce ČR</t>
  </si>
  <si>
    <t>Statistika za rok 2021 - agentury práce</t>
  </si>
  <si>
    <t>Struktura zahraniční zaměstnanosti 
k 31. 12. 2021 – 10 nejčastěji zastoupených občanství</t>
  </si>
  <si>
    <t>Struktura zahraniční zaměstnanosti dle formy evidence a státního občanství (10 nejčetněji zastoupených) – stav k 31. 12. 2021</t>
  </si>
  <si>
    <t>Cizinci s platným povolením 
k zaměstnání</t>
  </si>
  <si>
    <t>Uzbekistán</t>
  </si>
  <si>
    <t xml:space="preserve">Velká Británie </t>
  </si>
  <si>
    <t>Zahraniční zaměstnanost dle národní klasifikace zaměstnání - stav k 31. 12. 2021</t>
  </si>
  <si>
    <t>Povolení k zaměstnání 
(5 nejčastěji zastoupených kategorií)
platná k 31. 12. 2021</t>
  </si>
  <si>
    <t>Struktura zahraniční zaměstnanosti k 31. 12. 2021</t>
  </si>
  <si>
    <t>Struktura zahraniční zaměstnanosti dle formy evidence a státního občanství k 31. 12. 2021</t>
  </si>
  <si>
    <t>Zahraniční zaměstnanost dle národní klasifikace zaměstnání k 31. 12. 2021</t>
  </si>
  <si>
    <t>Povolení k zaměstnání cizinců - vydaná a prodloužená v roce 2021</t>
  </si>
  <si>
    <t>Náhradní výživné (od 1.7.2021)</t>
  </si>
  <si>
    <t>SPVPP - vyplacené řádné příspěvky v krajích v roce 2021</t>
  </si>
  <si>
    <t>Počet přijatých písemných žádostí v režimu zákona č. 106/1999 Sb., o svobodném přístupu k informacím. Ve znění pozdějších předpisů – Úřad práce ČR rok 2021</t>
  </si>
  <si>
    <t>Pohledávky předané Celní správě ČR v letech 2014 - 2021 (v Kč)</t>
  </si>
  <si>
    <t>rok 2021</t>
  </si>
  <si>
    <t>Pohledávky předané Celní správě ČR v letech  2014-2021</t>
  </si>
  <si>
    <t>Celkový nárůst počtu exekucí</t>
  </si>
  <si>
    <t>počet nových exekucí</t>
  </si>
  <si>
    <t>Celkový počet exekucí k prosinci 2021</t>
  </si>
  <si>
    <t>Průměr</t>
  </si>
  <si>
    <t>Celkový počet nových exekucí</t>
  </si>
  <si>
    <t>Celkový počet exekucí 2021</t>
  </si>
  <si>
    <t>Celkový počet nových exekucí 2021</t>
  </si>
  <si>
    <t>kraj/měsíc</t>
  </si>
  <si>
    <t>CELKEM ČR</t>
  </si>
  <si>
    <t>Celkový počet exekucí v roce 2021</t>
  </si>
  <si>
    <t>Počet nových exekucí v roce 2021</t>
  </si>
  <si>
    <t>Příloha č. 13</t>
  </si>
  <si>
    <t>Exekuce v roce 2021</t>
  </si>
  <si>
    <t>Příloha č. 14a</t>
  </si>
  <si>
    <t>Příloha č. 14b</t>
  </si>
  <si>
    <t>Příloha č. 14c</t>
  </si>
  <si>
    <t>Příloha č. 14d</t>
  </si>
  <si>
    <t>Příloha č. 14e</t>
  </si>
  <si>
    <t>Příloha č. 15</t>
  </si>
  <si>
    <t>Počet systemizovaných míst k 31.12.2021</t>
  </si>
  <si>
    <t>Zdroj: EKIS SE ÚP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</si>
</sst>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\$#,##0\ ;\(\$#,##0\)"/>
    <numFmt numFmtId="167" formatCode="#\ ##0"/>
    <numFmt numFmtId="168" formatCode="#,###.0,"/>
    <numFmt numFmtId="169" formatCode="##,##0.0,"/>
  </numFmts>
  <fonts count="15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sz val="12"/>
      <color theme="1"/>
      <name val="Calibri"/>
      <family val="2"/>
      <charset val="238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6"/>
      <name val="Calibri"/>
      <family val="2"/>
      <charset val="238"/>
    </font>
    <font>
      <sz val="10"/>
      <color theme="0"/>
      <name val="Arial CE"/>
      <charset val="238"/>
    </font>
    <font>
      <sz val="20"/>
      <name val="Arial CE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2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</font>
    <font>
      <b/>
      <sz val="28"/>
      <color theme="1"/>
      <name val="Calibri"/>
      <family val="2"/>
      <charset val="238"/>
    </font>
    <font>
      <sz val="12"/>
      <name val="System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6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</font>
    <font>
      <b/>
      <sz val="14"/>
      <color theme="1"/>
      <name val="Araial CE"/>
      <charset val="238"/>
    </font>
    <font>
      <b/>
      <sz val="2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2"/>
      <color theme="1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E9BDFF"/>
        <bgColor rgb="FF000000"/>
      </patternFill>
    </fill>
    <fill>
      <patternFill patternType="solid">
        <fgColor rgb="FFF1EFE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8F3"/>
        <bgColor indexed="64"/>
      </patternFill>
    </fill>
    <fill>
      <patternFill patternType="solid">
        <fgColor rgb="FFFFF8F3"/>
        <bgColor rgb="FF000000"/>
      </patternFill>
    </fill>
    <fill>
      <patternFill patternType="solid">
        <fgColor rgb="FFFDE2CB"/>
        <bgColor rgb="FF000000"/>
      </patternFill>
    </fill>
    <fill>
      <patternFill patternType="solid">
        <fgColor rgb="FFFDE2CB"/>
        <bgColor indexed="64"/>
      </patternFill>
    </fill>
  </fills>
  <borders count="1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32">
    <xf numFmtId="0" fontId="0" fillId="0" borderId="0"/>
    <xf numFmtId="0" fontId="15" fillId="2" borderId="0" applyNumberFormat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19" fillId="4" borderId="0" applyProtection="0"/>
    <xf numFmtId="0" fontId="19" fillId="0" borderId="0">
      <alignment vertical="top"/>
    </xf>
    <xf numFmtId="0" fontId="38" fillId="0" borderId="0"/>
    <xf numFmtId="0" fontId="19" fillId="0" borderId="0"/>
    <xf numFmtId="0" fontId="19" fillId="0" borderId="0"/>
    <xf numFmtId="0" fontId="55" fillId="0" borderId="0"/>
    <xf numFmtId="0" fontId="38" fillId="0" borderId="0"/>
    <xf numFmtId="0" fontId="57" fillId="0" borderId="0"/>
    <xf numFmtId="0" fontId="15" fillId="6" borderId="0" applyNumberFormat="0" applyBorder="0" applyAlignment="0" applyProtection="0"/>
    <xf numFmtId="0" fontId="15" fillId="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38" fillId="0" borderId="0"/>
    <xf numFmtId="0" fontId="15" fillId="5" borderId="56" applyNumberFormat="0" applyFont="0" applyAlignment="0" applyProtection="0"/>
    <xf numFmtId="0" fontId="38" fillId="0" borderId="0"/>
    <xf numFmtId="0" fontId="19" fillId="0" borderId="0"/>
    <xf numFmtId="0" fontId="19" fillId="0" borderId="0"/>
    <xf numFmtId="0" fontId="19" fillId="0" borderId="0">
      <alignment vertical="top"/>
    </xf>
    <xf numFmtId="0" fontId="38" fillId="0" borderId="0"/>
    <xf numFmtId="4" fontId="58" fillId="15" borderId="68" applyNumberFormat="0" applyProtection="0">
      <alignment vertical="center"/>
    </xf>
    <xf numFmtId="4" fontId="59" fillId="16" borderId="68" applyNumberFormat="0" applyProtection="0">
      <alignment horizontal="left" vertical="center" indent="1"/>
    </xf>
    <xf numFmtId="4" fontId="59" fillId="16" borderId="68" applyNumberFormat="0" applyProtection="0">
      <alignment horizontal="left" vertical="center" inden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0"/>
    <xf numFmtId="0" fontId="69" fillId="0" borderId="0"/>
    <xf numFmtId="0" fontId="70" fillId="0" borderId="0"/>
    <xf numFmtId="0" fontId="71" fillId="0" borderId="0" applyNumberFormat="0" applyFill="0" applyBorder="0" applyAlignment="0" applyProtection="0"/>
    <xf numFmtId="0" fontId="72" fillId="0" borderId="96" applyNumberFormat="0" applyFill="0" applyAlignment="0" applyProtection="0"/>
    <xf numFmtId="0" fontId="73" fillId="0" borderId="97" applyNumberFormat="0" applyFill="0" applyAlignment="0" applyProtection="0"/>
    <xf numFmtId="0" fontId="74" fillId="0" borderId="98" applyNumberFormat="0" applyFill="0" applyAlignment="0" applyProtection="0"/>
    <xf numFmtId="0" fontId="74" fillId="0" borderId="0" applyNumberFormat="0" applyFill="0" applyBorder="0" applyAlignment="0" applyProtection="0"/>
    <xf numFmtId="0" fontId="75" fillId="21" borderId="0" applyNumberFormat="0" applyBorder="0" applyAlignment="0" applyProtection="0"/>
    <xf numFmtId="0" fontId="76" fillId="22" borderId="0" applyNumberFormat="0" applyBorder="0" applyAlignment="0" applyProtection="0"/>
    <xf numFmtId="0" fontId="77" fillId="23" borderId="0" applyNumberFormat="0" applyBorder="0" applyAlignment="0" applyProtection="0"/>
    <xf numFmtId="0" fontId="78" fillId="24" borderId="99" applyNumberFormat="0" applyAlignment="0" applyProtection="0"/>
    <xf numFmtId="0" fontId="79" fillId="25" borderId="100" applyNumberFormat="0" applyAlignment="0" applyProtection="0"/>
    <xf numFmtId="0" fontId="80" fillId="25" borderId="99" applyNumberFormat="0" applyAlignment="0" applyProtection="0"/>
    <xf numFmtId="0" fontId="81" fillId="0" borderId="101" applyNumberFormat="0" applyFill="0" applyAlignment="0" applyProtection="0"/>
    <xf numFmtId="0" fontId="82" fillId="26" borderId="102" applyNumberFormat="0" applyAlignment="0" applyProtection="0"/>
    <xf numFmtId="0" fontId="83" fillId="0" borderId="0" applyNumberFormat="0" applyFill="0" applyBorder="0" applyAlignment="0" applyProtection="0"/>
    <xf numFmtId="0" fontId="15" fillId="5" borderId="56" applyNumberFormat="0" applyFont="0" applyAlignment="0" applyProtection="0"/>
    <xf numFmtId="0" fontId="84" fillId="0" borderId="0" applyNumberFormat="0" applyFill="0" applyBorder="0" applyAlignment="0" applyProtection="0"/>
    <xf numFmtId="0" fontId="16" fillId="0" borderId="103" applyNumberFormat="0" applyFill="0" applyAlignment="0" applyProtection="0"/>
    <xf numFmtId="0" fontId="56" fillId="27" borderId="0" applyNumberFormat="0" applyBorder="0" applyAlignment="0" applyProtection="0"/>
    <xf numFmtId="0" fontId="15" fillId="6" borderId="0" applyNumberFormat="0" applyBorder="0" applyAlignment="0" applyProtection="0"/>
    <xf numFmtId="0" fontId="15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15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34" borderId="0" applyNumberFormat="0" applyBorder="0" applyAlignment="0" applyProtection="0"/>
    <xf numFmtId="0" fontId="15" fillId="10" borderId="0" applyNumberFormat="0" applyBorder="0" applyAlignment="0" applyProtection="0"/>
    <xf numFmtId="0" fontId="15" fillId="35" borderId="0" applyNumberFormat="0" applyBorder="0" applyAlignment="0" applyProtection="0"/>
    <xf numFmtId="0" fontId="56" fillId="11" borderId="0" applyNumberFormat="0" applyBorder="0" applyAlignment="0" applyProtection="0"/>
    <xf numFmtId="0" fontId="56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56" fillId="12" borderId="0" applyNumberFormat="0" applyBorder="0" applyAlignment="0" applyProtection="0"/>
    <xf numFmtId="0" fontId="38" fillId="0" borderId="0"/>
    <xf numFmtId="4" fontId="59" fillId="16" borderId="105" applyNumberFormat="0" applyProtection="0">
      <alignment horizontal="left" vertical="center" indent="1"/>
    </xf>
    <xf numFmtId="4" fontId="59" fillId="16" borderId="105" applyNumberFormat="0" applyProtection="0">
      <alignment horizontal="left" vertical="center" indent="1"/>
    </xf>
    <xf numFmtId="4" fontId="58" fillId="15" borderId="105" applyNumberFormat="0" applyProtection="0">
      <alignment vertical="center"/>
    </xf>
    <xf numFmtId="4" fontId="58" fillId="15" borderId="128" applyNumberFormat="0" applyProtection="0">
      <alignment vertical="center"/>
    </xf>
    <xf numFmtId="4" fontId="58" fillId="15" borderId="128" applyNumberFormat="0" applyProtection="0">
      <alignment vertical="center"/>
    </xf>
    <xf numFmtId="4" fontId="58" fillId="15" borderId="128" applyNumberFormat="0" applyProtection="0">
      <alignment vertical="center"/>
    </xf>
    <xf numFmtId="4" fontId="58" fillId="15" borderId="128" applyNumberFormat="0" applyProtection="0">
      <alignment vertical="center"/>
    </xf>
    <xf numFmtId="4" fontId="58" fillId="15" borderId="128" applyNumberFormat="0" applyProtection="0">
      <alignment vertical="center"/>
    </xf>
    <xf numFmtId="4" fontId="58" fillId="15" borderId="128" applyNumberFormat="0" applyProtection="0">
      <alignment vertical="center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4" fontId="59" fillId="16" borderId="128" applyNumberFormat="0" applyProtection="0">
      <alignment horizontal="left" vertical="center" indent="1"/>
    </xf>
    <xf numFmtId="0" fontId="38" fillId="0" borderId="0"/>
    <xf numFmtId="0" fontId="87" fillId="0" borderId="0"/>
    <xf numFmtId="4" fontId="58" fillId="15" borderId="68" applyNumberFormat="0" applyProtection="0">
      <alignment vertical="center"/>
    </xf>
    <xf numFmtId="4" fontId="59" fillId="16" borderId="68" applyNumberFormat="0" applyProtection="0">
      <alignment horizontal="left" vertical="center" indent="1"/>
    </xf>
    <xf numFmtId="4" fontId="59" fillId="16" borderId="68" applyNumberFormat="0" applyProtection="0">
      <alignment horizontal="left" vertical="center" indent="1"/>
    </xf>
    <xf numFmtId="0" fontId="14" fillId="0" borderId="0"/>
    <xf numFmtId="0" fontId="13" fillId="0" borderId="0"/>
    <xf numFmtId="0" fontId="13" fillId="2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5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5" fillId="0" borderId="0"/>
  </cellStyleXfs>
  <cellXfs count="896">
    <xf numFmtId="0" fontId="0" fillId="0" borderId="0" xfId="0"/>
    <xf numFmtId="0" fontId="20" fillId="0" borderId="0" xfId="0" applyFont="1"/>
    <xf numFmtId="0" fontId="0" fillId="0" borderId="0" xfId="0" applyFill="1"/>
    <xf numFmtId="0" fontId="19" fillId="0" borderId="0" xfId="2"/>
    <xf numFmtId="0" fontId="35" fillId="0" borderId="0" xfId="2" applyFont="1" applyAlignment="1">
      <alignment horizontal="centerContinuous"/>
    </xf>
    <xf numFmtId="0" fontId="36" fillId="0" borderId="0" xfId="2" applyFont="1" applyAlignment="1">
      <alignment horizontal="centerContinuous"/>
    </xf>
    <xf numFmtId="0" fontId="36" fillId="0" borderId="0" xfId="2" applyFont="1"/>
    <xf numFmtId="1" fontId="19" fillId="0" borderId="0" xfId="2" applyNumberFormat="1"/>
    <xf numFmtId="3" fontId="19" fillId="0" borderId="0" xfId="2" applyNumberFormat="1"/>
    <xf numFmtId="0" fontId="30" fillId="0" borderId="0" xfId="2" applyFont="1"/>
    <xf numFmtId="0" fontId="24" fillId="0" borderId="0" xfId="2" applyFont="1"/>
    <xf numFmtId="0" fontId="27" fillId="0" borderId="0" xfId="2" applyFont="1"/>
    <xf numFmtId="3" fontId="27" fillId="0" borderId="0" xfId="2" applyNumberFormat="1" applyFont="1"/>
    <xf numFmtId="1" fontId="27" fillId="0" borderId="0" xfId="2" applyNumberFormat="1" applyFont="1"/>
    <xf numFmtId="164" fontId="27" fillId="0" borderId="0" xfId="2" applyNumberFormat="1" applyFont="1"/>
    <xf numFmtId="0" fontId="25" fillId="0" borderId="0" xfId="2" applyFont="1"/>
    <xf numFmtId="165" fontId="0" fillId="0" borderId="0" xfId="0" applyNumberFormat="1"/>
    <xf numFmtId="0" fontId="23" fillId="0" borderId="0" xfId="0" applyFont="1"/>
    <xf numFmtId="0" fontId="35" fillId="0" borderId="0" xfId="12" applyFont="1"/>
    <xf numFmtId="0" fontId="19" fillId="0" borderId="0" xfId="12"/>
    <xf numFmtId="0" fontId="40" fillId="3" borderId="1" xfId="10" applyFont="1" applyFill="1" applyBorder="1" applyAlignment="1">
      <alignment horizontal="center" vertical="center"/>
    </xf>
    <xf numFmtId="4" fontId="40" fillId="3" borderId="3" xfId="10" applyNumberFormat="1" applyFont="1" applyFill="1" applyBorder="1" applyAlignment="1">
      <alignment horizontal="center" vertical="center" wrapText="1"/>
    </xf>
    <xf numFmtId="4" fontId="40" fillId="3" borderId="1" xfId="10" applyNumberFormat="1" applyFont="1" applyFill="1" applyBorder="1" applyAlignment="1">
      <alignment horizontal="center" vertical="center" wrapText="1"/>
    </xf>
    <xf numFmtId="4" fontId="40" fillId="3" borderId="4" xfId="10" applyNumberFormat="1" applyFont="1" applyFill="1" applyBorder="1" applyAlignment="1">
      <alignment horizontal="center" vertical="center" wrapText="1"/>
    </xf>
    <xf numFmtId="0" fontId="40" fillId="3" borderId="1" xfId="10" applyFont="1" applyFill="1" applyBorder="1" applyAlignment="1">
      <alignment horizontal="left" indent="1"/>
    </xf>
    <xf numFmtId="4" fontId="41" fillId="0" borderId="0" xfId="10" applyNumberFormat="1" applyFont="1">
      <alignment vertical="top"/>
    </xf>
    <xf numFmtId="0" fontId="44" fillId="0" borderId="0" xfId="10" applyFont="1">
      <alignment vertical="top"/>
    </xf>
    <xf numFmtId="0" fontId="40" fillId="3" borderId="1" xfId="11" applyFont="1" applyFill="1" applyBorder="1" applyAlignment="1">
      <alignment horizontal="center" vertical="center" wrapText="1"/>
    </xf>
    <xf numFmtId="0" fontId="40" fillId="3" borderId="1" xfId="11" applyFont="1" applyFill="1" applyBorder="1" applyAlignment="1">
      <alignment horizontal="left" indent="1"/>
    </xf>
    <xf numFmtId="3" fontId="21" fillId="0" borderId="0" xfId="2" applyNumberFormat="1" applyFont="1"/>
    <xf numFmtId="0" fontId="0" fillId="0" borderId="0" xfId="0" applyAlignment="1">
      <alignment vertical="center"/>
    </xf>
    <xf numFmtId="0" fontId="21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0" fillId="0" borderId="0" xfId="0" applyBorder="1"/>
    <xf numFmtId="0" fontId="23" fillId="3" borderId="8" xfId="0" applyFont="1" applyFill="1" applyBorder="1"/>
    <xf numFmtId="165" fontId="15" fillId="0" borderId="0" xfId="0" applyNumberFormat="1" applyFont="1" applyBorder="1"/>
    <xf numFmtId="0" fontId="53" fillId="0" borderId="0" xfId="10" applyFont="1">
      <alignment vertical="top"/>
    </xf>
    <xf numFmtId="4" fontId="53" fillId="0" borderId="0" xfId="10" applyNumberFormat="1" applyFont="1">
      <alignment vertical="top"/>
    </xf>
    <xf numFmtId="165" fontId="53" fillId="0" borderId="0" xfId="10" applyNumberFormat="1" applyFont="1">
      <alignment vertical="top"/>
    </xf>
    <xf numFmtId="3" fontId="53" fillId="0" borderId="0" xfId="10" applyNumberFormat="1" applyFont="1">
      <alignment vertical="top"/>
    </xf>
    <xf numFmtId="4" fontId="53" fillId="0" borderId="0" xfId="10" applyNumberFormat="1" applyFont="1" applyFill="1">
      <alignment vertical="top"/>
    </xf>
    <xf numFmtId="4" fontId="53" fillId="0" borderId="0" xfId="10" applyNumberFormat="1" applyFont="1" applyFill="1" applyBorder="1">
      <alignment vertical="top"/>
    </xf>
    <xf numFmtId="0" fontId="61" fillId="0" borderId="0" xfId="10" applyFont="1">
      <alignment vertical="top"/>
    </xf>
    <xf numFmtId="0" fontId="41" fillId="3" borderId="8" xfId="10" applyFont="1" applyFill="1" applyBorder="1" applyAlignment="1">
      <alignment horizontal="left"/>
    </xf>
    <xf numFmtId="0" fontId="41" fillId="3" borderId="8" xfId="10" applyFont="1" applyFill="1" applyBorder="1" applyAlignment="1">
      <alignment horizontal="left" indent="1"/>
    </xf>
    <xf numFmtId="4" fontId="41" fillId="0" borderId="0" xfId="10" applyNumberFormat="1" applyFont="1" applyFill="1">
      <alignment vertical="top"/>
    </xf>
    <xf numFmtId="0" fontId="40" fillId="3" borderId="5" xfId="10" applyFont="1" applyFill="1" applyBorder="1" applyAlignment="1">
      <alignment horizontal="center" vertical="center"/>
    </xf>
    <xf numFmtId="4" fontId="40" fillId="3" borderId="6" xfId="10" applyNumberFormat="1" applyFont="1" applyFill="1" applyBorder="1" applyAlignment="1">
      <alignment horizontal="center" vertical="center" wrapText="1"/>
    </xf>
    <xf numFmtId="4" fontId="40" fillId="3" borderId="5" xfId="10" applyNumberFormat="1" applyFont="1" applyFill="1" applyBorder="1" applyAlignment="1">
      <alignment horizontal="center" vertical="center" wrapText="1"/>
    </xf>
    <xf numFmtId="4" fontId="40" fillId="3" borderId="12" xfId="10" applyNumberFormat="1" applyFont="1" applyFill="1" applyBorder="1" applyAlignment="1">
      <alignment horizontal="center" vertical="center" wrapText="1"/>
    </xf>
    <xf numFmtId="0" fontId="44" fillId="14" borderId="0" xfId="10" applyFont="1" applyFill="1" applyBorder="1" applyAlignment="1"/>
    <xf numFmtId="4" fontId="41" fillId="14" borderId="0" xfId="10" applyNumberFormat="1" applyFont="1" applyFill="1">
      <alignment vertical="top"/>
    </xf>
    <xf numFmtId="0" fontId="23" fillId="0" borderId="40" xfId="0" applyFont="1" applyBorder="1" applyAlignment="1">
      <alignment horizontal="justify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justify" vertical="center" wrapText="1"/>
    </xf>
    <xf numFmtId="3" fontId="23" fillId="0" borderId="32" xfId="0" applyNumberFormat="1" applyFont="1" applyBorder="1" applyAlignment="1">
      <alignment horizontal="center" vertical="center" wrapText="1"/>
    </xf>
    <xf numFmtId="0" fontId="23" fillId="0" borderId="37" xfId="0" applyFont="1" applyBorder="1" applyAlignment="1">
      <alignment horizontal="justify"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3" fontId="23" fillId="0" borderId="37" xfId="0" applyNumberFormat="1" applyFont="1" applyBorder="1" applyAlignment="1">
      <alignment horizontal="justify" vertical="center" wrapText="1"/>
    </xf>
    <xf numFmtId="3" fontId="23" fillId="0" borderId="45" xfId="0" applyNumberFormat="1" applyFont="1" applyBorder="1" applyAlignment="1">
      <alignment horizontal="center" vertical="center" wrapText="1"/>
    </xf>
    <xf numFmtId="0" fontId="63" fillId="19" borderId="1" xfId="0" applyFont="1" applyFill="1" applyBorder="1" applyAlignment="1">
      <alignment horizontal="center" vertical="center" wrapText="1"/>
    </xf>
    <xf numFmtId="0" fontId="63" fillId="19" borderId="4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center" vertical="center" wrapText="1"/>
    </xf>
    <xf numFmtId="10" fontId="23" fillId="0" borderId="13" xfId="0" applyNumberFormat="1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10" fontId="23" fillId="0" borderId="12" xfId="0" applyNumberFormat="1" applyFont="1" applyBorder="1" applyAlignment="1">
      <alignment horizontal="center" vertical="center" wrapText="1"/>
    </xf>
    <xf numFmtId="0" fontId="41" fillId="3" borderId="10" xfId="11" applyFont="1" applyFill="1" applyBorder="1" applyAlignment="1">
      <alignment horizontal="left" indent="1"/>
    </xf>
    <xf numFmtId="0" fontId="41" fillId="3" borderId="8" xfId="11" applyFont="1" applyFill="1" applyBorder="1" applyAlignment="1">
      <alignment horizontal="left" indent="1"/>
    </xf>
    <xf numFmtId="0" fontId="40" fillId="3" borderId="6" xfId="11" applyFont="1" applyFill="1" applyBorder="1" applyAlignment="1">
      <alignment horizontal="center" vertical="center" wrapText="1"/>
    </xf>
    <xf numFmtId="0" fontId="40" fillId="3" borderId="69" xfId="11" applyFont="1" applyFill="1" applyBorder="1" applyAlignment="1">
      <alignment horizontal="center" vertical="center" wrapText="1"/>
    </xf>
    <xf numFmtId="0" fontId="40" fillId="3" borderId="70" xfId="11" applyFont="1" applyFill="1" applyBorder="1" applyAlignment="1">
      <alignment horizontal="center" vertical="center" wrapText="1"/>
    </xf>
    <xf numFmtId="0" fontId="40" fillId="3" borderId="71" xfId="11" applyFont="1" applyFill="1" applyBorder="1" applyAlignment="1">
      <alignment horizontal="center" vertical="center" wrapText="1"/>
    </xf>
    <xf numFmtId="0" fontId="40" fillId="3" borderId="12" xfId="11" applyFont="1" applyFill="1" applyBorder="1" applyAlignment="1">
      <alignment horizontal="center" vertical="center" wrapText="1"/>
    </xf>
    <xf numFmtId="0" fontId="41" fillId="3" borderId="8" xfId="11" applyNumberFormat="1" applyFont="1" applyFill="1" applyBorder="1" applyAlignment="1">
      <alignment horizontal="left" indent="1"/>
    </xf>
    <xf numFmtId="0" fontId="40" fillId="3" borderId="1" xfId="11" applyNumberFormat="1" applyFont="1" applyFill="1" applyBorder="1" applyAlignment="1">
      <alignment horizontal="left" indent="1"/>
    </xf>
    <xf numFmtId="0" fontId="23" fillId="3" borderId="1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/>
    <xf numFmtId="0" fontId="63" fillId="3" borderId="2" xfId="0" applyFont="1" applyFill="1" applyBorder="1" applyAlignment="1">
      <alignment horizontal="justify" vertical="center" wrapText="1"/>
    </xf>
    <xf numFmtId="0" fontId="42" fillId="3" borderId="8" xfId="0" applyFont="1" applyFill="1" applyBorder="1" applyAlignment="1">
      <alignment vertical="center" wrapText="1"/>
    </xf>
    <xf numFmtId="0" fontId="42" fillId="3" borderId="5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66" fillId="3" borderId="14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18" fillId="3" borderId="11" xfId="0" applyFont="1" applyFill="1" applyBorder="1"/>
    <xf numFmtId="3" fontId="18" fillId="0" borderId="7" xfId="0" applyNumberFormat="1" applyFont="1" applyBorder="1"/>
    <xf numFmtId="3" fontId="22" fillId="0" borderId="14" xfId="0" applyNumberFormat="1" applyFont="1" applyBorder="1"/>
    <xf numFmtId="3" fontId="22" fillId="0" borderId="7" xfId="0" applyNumberFormat="1" applyFont="1" applyBorder="1"/>
    <xf numFmtId="3" fontId="22" fillId="0" borderId="18" xfId="0" applyNumberFormat="1" applyFont="1" applyBorder="1"/>
    <xf numFmtId="3" fontId="22" fillId="0" borderId="13" xfId="0" applyNumberFormat="1" applyFont="1" applyBorder="1"/>
    <xf numFmtId="3" fontId="67" fillId="0" borderId="7" xfId="0" applyNumberFormat="1" applyFont="1" applyBorder="1" applyAlignment="1">
      <alignment horizontal="center" vertical="center"/>
    </xf>
    <xf numFmtId="0" fontId="18" fillId="3" borderId="10" xfId="0" applyFont="1" applyFill="1" applyBorder="1" applyAlignment="1">
      <alignment vertical="top"/>
    </xf>
    <xf numFmtId="0" fontId="18" fillId="3" borderId="9" xfId="0" applyFont="1" applyFill="1" applyBorder="1"/>
    <xf numFmtId="165" fontId="20" fillId="0" borderId="0" xfId="0" applyNumberFormat="1" applyFont="1"/>
    <xf numFmtId="0" fontId="18" fillId="3" borderId="8" xfId="0" applyFont="1" applyFill="1" applyBorder="1" applyAlignment="1">
      <alignment horizontal="left"/>
    </xf>
    <xf numFmtId="0" fontId="19" fillId="3" borderId="8" xfId="0" applyFont="1" applyFill="1" applyBorder="1"/>
    <xf numFmtId="0" fontId="22" fillId="3" borderId="8" xfId="0" applyFont="1" applyFill="1" applyBorder="1"/>
    <xf numFmtId="0" fontId="18" fillId="3" borderId="7" xfId="0" applyFont="1" applyFill="1" applyBorder="1"/>
    <xf numFmtId="0" fontId="19" fillId="3" borderId="5" xfId="0" applyFont="1" applyFill="1" applyBorder="1"/>
    <xf numFmtId="0" fontId="18" fillId="3" borderId="7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4" fontId="48" fillId="0" borderId="0" xfId="0" applyNumberFormat="1" applyFont="1"/>
    <xf numFmtId="4" fontId="0" fillId="0" borderId="0" xfId="0" applyNumberFormat="1"/>
    <xf numFmtId="0" fontId="42" fillId="3" borderId="11" xfId="0" applyFont="1" applyFill="1" applyBorder="1"/>
    <xf numFmtId="0" fontId="42" fillId="3" borderId="10" xfId="0" applyFont="1" applyFill="1" applyBorder="1"/>
    <xf numFmtId="0" fontId="39" fillId="3" borderId="62" xfId="0" applyFont="1" applyFill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39" fillId="3" borderId="4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23" fillId="0" borderId="8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center" vertical="center" wrapText="1"/>
    </xf>
    <xf numFmtId="0" fontId="42" fillId="20" borderId="8" xfId="0" applyFont="1" applyFill="1" applyBorder="1" applyAlignment="1">
      <alignment horizontal="justify" vertical="center" wrapText="1"/>
    </xf>
    <xf numFmtId="0" fontId="42" fillId="20" borderId="13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justify" vertical="center" wrapText="1"/>
    </xf>
    <xf numFmtId="4" fontId="19" fillId="0" borderId="8" xfId="0" quotePrefix="1" applyNumberFormat="1" applyFont="1" applyBorder="1" applyAlignment="1">
      <alignment horizontal="right" indent="2"/>
    </xf>
    <xf numFmtId="4" fontId="22" fillId="0" borderId="8" xfId="0" applyNumberFormat="1" applyFont="1" applyBorder="1" applyAlignment="1">
      <alignment horizontal="right" indent="2"/>
    </xf>
    <xf numFmtId="4" fontId="22" fillId="0" borderId="13" xfId="0" applyNumberFormat="1" applyFont="1" applyBorder="1" applyAlignment="1">
      <alignment horizontal="right" indent="2"/>
    </xf>
    <xf numFmtId="4" fontId="19" fillId="0" borderId="5" xfId="0" quotePrefix="1" applyNumberFormat="1" applyFont="1" applyBorder="1" applyAlignment="1">
      <alignment horizontal="right" indent="2"/>
    </xf>
    <xf numFmtId="4" fontId="22" fillId="0" borderId="6" xfId="0" applyNumberFormat="1" applyFont="1" applyBorder="1" applyAlignment="1">
      <alignment horizontal="right" indent="2"/>
    </xf>
    <xf numFmtId="4" fontId="22" fillId="0" borderId="5" xfId="0" applyNumberFormat="1" applyFont="1" applyBorder="1" applyAlignment="1">
      <alignment horizontal="right" indent="2"/>
    </xf>
    <xf numFmtId="4" fontId="22" fillId="0" borderId="12" xfId="0" applyNumberFormat="1" applyFont="1" applyBorder="1" applyAlignment="1">
      <alignment horizontal="right" indent="2"/>
    </xf>
    <xf numFmtId="4" fontId="19" fillId="0" borderId="7" xfId="0" quotePrefix="1" applyNumberFormat="1" applyFont="1" applyBorder="1" applyAlignment="1">
      <alignment horizontal="right" indent="2"/>
    </xf>
    <xf numFmtId="4" fontId="22" fillId="0" borderId="7" xfId="0" applyNumberFormat="1" applyFont="1" applyBorder="1" applyAlignment="1">
      <alignment horizontal="right" indent="2"/>
    </xf>
    <xf numFmtId="4" fontId="19" fillId="0" borderId="14" xfId="0" quotePrefix="1" applyNumberFormat="1" applyFont="1" applyBorder="1" applyAlignment="1">
      <alignment horizontal="right" indent="2"/>
    </xf>
    <xf numFmtId="4" fontId="22" fillId="0" borderId="18" xfId="0" applyNumberFormat="1" applyFont="1" applyBorder="1" applyAlignment="1">
      <alignment horizontal="right" indent="2"/>
    </xf>
    <xf numFmtId="4" fontId="19" fillId="0" borderId="6" xfId="0" quotePrefix="1" applyNumberFormat="1" applyFont="1" applyBorder="1" applyAlignment="1">
      <alignment horizontal="right" indent="2"/>
    </xf>
    <xf numFmtId="0" fontId="0" fillId="17" borderId="0" xfId="0" applyFill="1"/>
    <xf numFmtId="0" fontId="23" fillId="14" borderId="0" xfId="0" applyFont="1" applyFill="1"/>
    <xf numFmtId="0" fontId="23" fillId="0" borderId="7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3" fillId="14" borderId="0" xfId="0" applyFont="1" applyFill="1" applyAlignment="1">
      <alignment horizontal="left"/>
    </xf>
    <xf numFmtId="0" fontId="40" fillId="3" borderId="11" xfId="107" applyFont="1" applyFill="1" applyBorder="1"/>
    <xf numFmtId="0" fontId="40" fillId="3" borderId="10" xfId="107" applyFont="1" applyFill="1" applyBorder="1" applyAlignment="1">
      <alignment horizontal="center"/>
    </xf>
    <xf numFmtId="0" fontId="40" fillId="3" borderId="9" xfId="107" applyFont="1" applyFill="1" applyBorder="1"/>
    <xf numFmtId="0" fontId="40" fillId="3" borderId="1" xfId="107" applyFont="1" applyFill="1" applyBorder="1"/>
    <xf numFmtId="3" fontId="23" fillId="0" borderId="0" xfId="0" applyNumberFormat="1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0" fontId="40" fillId="44" borderId="7" xfId="15" applyFont="1" applyFill="1" applyBorder="1"/>
    <xf numFmtId="0" fontId="40" fillId="44" borderId="8" xfId="15" applyFont="1" applyFill="1" applyBorder="1" applyAlignment="1">
      <alignment horizontal="center"/>
    </xf>
    <xf numFmtId="0" fontId="40" fillId="44" borderId="5" xfId="15" applyFont="1" applyFill="1" applyBorder="1"/>
    <xf numFmtId="49" fontId="42" fillId="44" borderId="1" xfId="0" applyNumberFormat="1" applyFont="1" applyFill="1" applyBorder="1" applyAlignment="1">
      <alignment horizontal="left" indent="1"/>
    </xf>
    <xf numFmtId="3" fontId="42" fillId="44" borderId="1" xfId="0" applyNumberFormat="1" applyFont="1" applyFill="1" applyBorder="1" applyAlignment="1">
      <alignment horizontal="right" indent="1"/>
    </xf>
    <xf numFmtId="3" fontId="42" fillId="44" borderId="4" xfId="0" applyNumberFormat="1" applyFont="1" applyFill="1" applyBorder="1" applyAlignment="1">
      <alignment horizontal="right" indent="1"/>
    </xf>
    <xf numFmtId="0" fontId="40" fillId="44" borderId="1" xfId="15" applyFont="1" applyFill="1" applyBorder="1"/>
    <xf numFmtId="0" fontId="23" fillId="0" borderId="12" xfId="0" applyFont="1" applyBorder="1" applyAlignment="1">
      <alignment horizontal="center" vertical="center" wrapText="1"/>
    </xf>
    <xf numFmtId="4" fontId="61" fillId="0" borderId="0" xfId="10" applyNumberFormat="1" applyFont="1" applyAlignment="1">
      <alignment horizontal="left" wrapText="1"/>
    </xf>
    <xf numFmtId="4" fontId="67" fillId="0" borderId="5" xfId="0" applyNumberFormat="1" applyFont="1" applyBorder="1" applyAlignment="1">
      <alignment horizontal="right" vertical="center"/>
    </xf>
    <xf numFmtId="4" fontId="67" fillId="0" borderId="8" xfId="0" applyNumberFormat="1" applyFont="1" applyBorder="1" applyAlignment="1">
      <alignment horizontal="right" vertical="center"/>
    </xf>
    <xf numFmtId="4" fontId="67" fillId="0" borderId="7" xfId="0" applyNumberFormat="1" applyFont="1" applyBorder="1" applyAlignment="1">
      <alignment horizontal="right" vertical="center"/>
    </xf>
    <xf numFmtId="4" fontId="88" fillId="0" borderId="0" xfId="0" applyNumberFormat="1" applyFont="1" applyFill="1" applyBorder="1"/>
    <xf numFmtId="4" fontId="0" fillId="0" borderId="0" xfId="0" applyNumberFormat="1" applyBorder="1"/>
    <xf numFmtId="0" fontId="42" fillId="3" borderId="7" xfId="0" applyFont="1" applyFill="1" applyBorder="1" applyAlignment="1">
      <alignment horizontal="justify" vertical="center" wrapText="1"/>
    </xf>
    <xf numFmtId="3" fontId="23" fillId="0" borderId="54" xfId="0" applyNumberFormat="1" applyFont="1" applyBorder="1" applyAlignment="1">
      <alignment horizontal="center" vertical="center"/>
    </xf>
    <xf numFmtId="10" fontId="23" fillId="0" borderId="13" xfId="0" applyNumberFormat="1" applyFont="1" applyBorder="1" applyAlignment="1">
      <alignment horizontal="center"/>
    </xf>
    <xf numFmtId="3" fontId="23" fillId="0" borderId="40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10" fontId="23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23" fillId="0" borderId="13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 wrapText="1"/>
    </xf>
    <xf numFmtId="3" fontId="23" fillId="0" borderId="0" xfId="0" applyNumberFormat="1" applyFont="1" applyBorder="1" applyAlignment="1">
      <alignment horizontal="justify" vertical="center" wrapText="1"/>
    </xf>
    <xf numFmtId="3" fontId="23" fillId="0" borderId="43" xfId="0" applyNumberFormat="1" applyFont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0" borderId="5" xfId="0" applyFont="1" applyFill="1" applyBorder="1" applyAlignment="1">
      <alignment horizontal="center"/>
    </xf>
    <xf numFmtId="0" fontId="42" fillId="3" borderId="123" xfId="0" applyFont="1" applyFill="1" applyBorder="1"/>
    <xf numFmtId="3" fontId="42" fillId="0" borderId="1" xfId="0" applyNumberFormat="1" applyFont="1" applyFill="1" applyBorder="1" applyAlignment="1">
      <alignment horizontal="center"/>
    </xf>
    <xf numFmtId="0" fontId="39" fillId="3" borderId="131" xfId="0" applyFont="1" applyFill="1" applyBorder="1" applyAlignment="1">
      <alignment horizontal="center" vertical="center"/>
    </xf>
    <xf numFmtId="0" fontId="42" fillId="3" borderId="132" xfId="0" applyFont="1" applyFill="1" applyBorder="1" applyAlignment="1">
      <alignment horizontal="center" vertical="center" wrapText="1"/>
    </xf>
    <xf numFmtId="0" fontId="42" fillId="3" borderId="133" xfId="0" applyFont="1" applyFill="1" applyBorder="1" applyAlignment="1">
      <alignment horizontal="center" vertical="center" wrapText="1"/>
    </xf>
    <xf numFmtId="0" fontId="40" fillId="3" borderId="3" xfId="11" applyFont="1" applyFill="1" applyBorder="1" applyAlignment="1">
      <alignment horizontal="center" vertical="center" wrapText="1"/>
    </xf>
    <xf numFmtId="0" fontId="40" fillId="3" borderId="4" xfId="11" applyFont="1" applyFill="1" applyBorder="1" applyAlignment="1">
      <alignment horizontal="center" vertical="center" wrapText="1"/>
    </xf>
    <xf numFmtId="0" fontId="41" fillId="0" borderId="135" xfId="15" applyFont="1" applyFill="1" applyBorder="1" applyAlignment="1">
      <alignment horizontal="left" indent="1"/>
    </xf>
    <xf numFmtId="0" fontId="41" fillId="0" borderId="137" xfId="15" applyFont="1" applyFill="1" applyBorder="1" applyAlignment="1">
      <alignment horizontal="left" indent="1"/>
    </xf>
    <xf numFmtId="0" fontId="41" fillId="0" borderId="139" xfId="15" applyFont="1" applyFill="1" applyBorder="1" applyAlignment="1">
      <alignment horizontal="left" indent="1"/>
    </xf>
    <xf numFmtId="4" fontId="85" fillId="52" borderId="61" xfId="0" applyNumberFormat="1" applyFont="1" applyFill="1" applyBorder="1" applyAlignment="1">
      <alignment horizontal="center" vertical="center"/>
    </xf>
    <xf numFmtId="4" fontId="85" fillId="52" borderId="61" xfId="0" applyNumberFormat="1" applyFont="1" applyFill="1" applyBorder="1" applyAlignment="1">
      <alignment vertical="center"/>
    </xf>
    <xf numFmtId="167" fontId="23" fillId="0" borderId="66" xfId="0" applyNumberFormat="1" applyFont="1" applyFill="1" applyBorder="1" applyAlignment="1">
      <alignment horizontal="right" indent="1"/>
    </xf>
    <xf numFmtId="3" fontId="23" fillId="0" borderId="136" xfId="0" applyNumberFormat="1" applyFont="1" applyFill="1" applyBorder="1" applyAlignment="1">
      <alignment horizontal="right" indent="1"/>
    </xf>
    <xf numFmtId="167" fontId="23" fillId="0" borderId="67" xfId="0" applyNumberFormat="1" applyFont="1" applyFill="1" applyBorder="1" applyAlignment="1">
      <alignment horizontal="right" indent="1"/>
    </xf>
    <xf numFmtId="3" fontId="23" fillId="0" borderId="138" xfId="0" applyNumberFormat="1" applyFont="1" applyFill="1" applyBorder="1" applyAlignment="1">
      <alignment horizontal="right" indent="1"/>
    </xf>
    <xf numFmtId="167" fontId="23" fillId="0" borderId="106" xfId="0" applyNumberFormat="1" applyFont="1" applyFill="1" applyBorder="1" applyAlignment="1">
      <alignment horizontal="right" indent="1"/>
    </xf>
    <xf numFmtId="3" fontId="23" fillId="0" borderId="140" xfId="0" applyNumberFormat="1" applyFont="1" applyFill="1" applyBorder="1" applyAlignment="1">
      <alignment horizontal="right" indent="1"/>
    </xf>
    <xf numFmtId="0" fontId="14" fillId="0" borderId="0" xfId="112"/>
    <xf numFmtId="0" fontId="108" fillId="0" borderId="0" xfId="112" applyFont="1"/>
    <xf numFmtId="0" fontId="107" fillId="0" borderId="0" xfId="112" applyFont="1" applyFill="1" applyAlignment="1">
      <alignment horizontal="center"/>
    </xf>
    <xf numFmtId="0" fontId="116" fillId="0" borderId="0" xfId="112" applyFont="1" applyFill="1"/>
    <xf numFmtId="0" fontId="107" fillId="0" borderId="0" xfId="112" applyFont="1" applyAlignment="1">
      <alignment horizontal="center"/>
    </xf>
    <xf numFmtId="0" fontId="107" fillId="0" borderId="0" xfId="112" applyFont="1" applyFill="1" applyAlignment="1">
      <alignment horizontal="left"/>
    </xf>
    <xf numFmtId="0" fontId="120" fillId="0" borderId="0" xfId="0" applyFont="1" applyAlignment="1">
      <alignment horizontal="right" vertical="center" wrapText="1"/>
    </xf>
    <xf numFmtId="0" fontId="120" fillId="0" borderId="78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14" borderId="78" xfId="0" applyFont="1" applyFill="1" applyBorder="1" applyAlignment="1">
      <alignment horizontal="center" vertical="center" wrapText="1"/>
    </xf>
    <xf numFmtId="0" fontId="120" fillId="14" borderId="12" xfId="0" applyFont="1" applyFill="1" applyBorder="1" applyAlignment="1">
      <alignment horizontal="center" vertical="center" wrapText="1"/>
    </xf>
    <xf numFmtId="4" fontId="85" fillId="52" borderId="29" xfId="0" applyNumberFormat="1" applyFont="1" applyFill="1" applyBorder="1" applyAlignment="1">
      <alignment vertical="center"/>
    </xf>
    <xf numFmtId="4" fontId="68" fillId="52" borderId="104" xfId="0" applyNumberFormat="1" applyFont="1" applyFill="1" applyBorder="1" applyAlignment="1">
      <alignment horizontal="center" vertical="center"/>
    </xf>
    <xf numFmtId="4" fontId="68" fillId="52" borderId="104" xfId="0" applyNumberFormat="1" applyFont="1" applyFill="1" applyBorder="1" applyAlignment="1">
      <alignment vertical="center"/>
    </xf>
    <xf numFmtId="4" fontId="68" fillId="52" borderId="4" xfId="0" applyNumberFormat="1" applyFont="1" applyFill="1" applyBorder="1" applyAlignment="1">
      <alignment vertical="center"/>
    </xf>
    <xf numFmtId="4" fontId="85" fillId="52" borderId="141" xfId="0" applyNumberFormat="1" applyFont="1" applyFill="1" applyBorder="1" applyAlignment="1">
      <alignment horizontal="center" vertical="center"/>
    </xf>
    <xf numFmtId="4" fontId="85" fillId="52" borderId="141" xfId="0" applyNumberFormat="1" applyFont="1" applyFill="1" applyBorder="1" applyAlignment="1">
      <alignment vertical="center"/>
    </xf>
    <xf numFmtId="0" fontId="11" fillId="0" borderId="0" xfId="117"/>
    <xf numFmtId="0" fontId="11" fillId="0" borderId="0" xfId="117" applyAlignment="1">
      <alignment horizontal="center" vertical="center"/>
    </xf>
    <xf numFmtId="4" fontId="121" fillId="44" borderId="1" xfId="118" applyNumberFormat="1" applyFont="1" applyFill="1" applyBorder="1"/>
    <xf numFmtId="0" fontId="8" fillId="0" borderId="0" xfId="120"/>
    <xf numFmtId="0" fontId="122" fillId="0" borderId="0" xfId="2" applyFont="1" applyAlignment="1">
      <alignment horizontal="center" vertical="center"/>
    </xf>
    <xf numFmtId="0" fontId="123" fillId="3" borderId="43" xfId="2" applyFont="1" applyFill="1" applyBorder="1" applyAlignment="1">
      <alignment horizontal="left" indent="1"/>
    </xf>
    <xf numFmtId="3" fontId="125" fillId="0" borderId="34" xfId="2" applyNumberFormat="1" applyFont="1" applyBorder="1" applyAlignment="1">
      <alignment horizontal="right" indent="1"/>
    </xf>
    <xf numFmtId="3" fontId="125" fillId="0" borderId="33" xfId="2" applyNumberFormat="1" applyFont="1" applyBorder="1" applyAlignment="1">
      <alignment horizontal="right" indent="1"/>
    </xf>
    <xf numFmtId="3" fontId="125" fillId="0" borderId="145" xfId="2" applyNumberFormat="1" applyFont="1" applyBorder="1" applyAlignment="1">
      <alignment horizontal="right" indent="1"/>
    </xf>
    <xf numFmtId="0" fontId="123" fillId="3" borderId="131" xfId="2" applyFont="1" applyFill="1" applyBorder="1" applyAlignment="1">
      <alignment horizontal="left" indent="1"/>
    </xf>
    <xf numFmtId="3" fontId="125" fillId="0" borderId="134" xfId="2" applyNumberFormat="1" applyFont="1" applyBorder="1" applyAlignment="1">
      <alignment horizontal="right" indent="1"/>
    </xf>
    <xf numFmtId="3" fontId="125" fillId="0" borderId="147" xfId="2" applyNumberFormat="1" applyFont="1" applyBorder="1" applyAlignment="1">
      <alignment horizontal="right" indent="1"/>
    </xf>
    <xf numFmtId="3" fontId="125" fillId="0" borderId="148" xfId="2" applyNumberFormat="1" applyFont="1" applyBorder="1" applyAlignment="1">
      <alignment horizontal="right" indent="1"/>
    </xf>
    <xf numFmtId="0" fontId="123" fillId="3" borderId="55" xfId="2" applyFont="1" applyFill="1" applyBorder="1" applyAlignment="1">
      <alignment horizontal="left" indent="1"/>
    </xf>
    <xf numFmtId="3" fontId="125" fillId="0" borderId="143" xfId="2" applyNumberFormat="1" applyFont="1" applyBorder="1" applyAlignment="1">
      <alignment horizontal="right" indent="1"/>
    </xf>
    <xf numFmtId="3" fontId="125" fillId="0" borderId="150" xfId="2" applyNumberFormat="1" applyFont="1" applyBorder="1" applyAlignment="1">
      <alignment horizontal="right" indent="1"/>
    </xf>
    <xf numFmtId="3" fontId="125" fillId="0" borderId="151" xfId="2" applyNumberFormat="1" applyFont="1" applyBorder="1" applyAlignment="1">
      <alignment horizontal="right" indent="1"/>
    </xf>
    <xf numFmtId="0" fontId="123" fillId="3" borderId="5" xfId="2" applyFont="1" applyFill="1" applyBorder="1" applyAlignment="1">
      <alignment horizontal="left" indent="1"/>
    </xf>
    <xf numFmtId="3" fontId="125" fillId="0" borderId="57" xfId="2" applyNumberFormat="1" applyFont="1" applyBorder="1" applyAlignment="1">
      <alignment horizontal="right" indent="1"/>
    </xf>
    <xf numFmtId="3" fontId="125" fillId="0" borderId="58" xfId="2" applyNumberFormat="1" applyFont="1" applyBorder="1" applyAlignment="1">
      <alignment horizontal="right" indent="1"/>
    </xf>
    <xf numFmtId="3" fontId="125" fillId="0" borderId="153" xfId="2" applyNumberFormat="1" applyFont="1" applyBorder="1" applyAlignment="1">
      <alignment horizontal="right" indent="1"/>
    </xf>
    <xf numFmtId="0" fontId="126" fillId="0" borderId="0" xfId="2" applyFont="1"/>
    <xf numFmtId="3" fontId="126" fillId="0" borderId="0" xfId="2" applyNumberFormat="1" applyFont="1"/>
    <xf numFmtId="0" fontId="123" fillId="3" borderId="15" xfId="12" applyFont="1" applyFill="1" applyBorder="1" applyAlignment="1">
      <alignment horizontal="left" indent="1"/>
    </xf>
    <xf numFmtId="3" fontId="128" fillId="0" borderId="34" xfId="12" applyNumberFormat="1" applyFont="1" applyBorder="1" applyAlignment="1">
      <alignment horizontal="right" indent="1"/>
    </xf>
    <xf numFmtId="3" fontId="128" fillId="0" borderId="33" xfId="12" applyNumberFormat="1" applyFont="1" applyBorder="1" applyAlignment="1">
      <alignment horizontal="right" indent="1"/>
    </xf>
    <xf numFmtId="3" fontId="128" fillId="0" borderId="145" xfId="12" applyNumberFormat="1" applyFont="1" applyBorder="1" applyAlignment="1">
      <alignment horizontal="right" indent="1"/>
    </xf>
    <xf numFmtId="3" fontId="128" fillId="0" borderId="146" xfId="12" applyNumberFormat="1" applyFont="1" applyBorder="1" applyAlignment="1">
      <alignment horizontal="right" indent="1"/>
    </xf>
    <xf numFmtId="0" fontId="123" fillId="3" borderId="131" xfId="12" applyFont="1" applyFill="1" applyBorder="1" applyAlignment="1">
      <alignment horizontal="left" indent="1"/>
    </xf>
    <xf numFmtId="3" fontId="128" fillId="0" borderId="134" xfId="12" applyNumberFormat="1" applyFont="1" applyBorder="1" applyAlignment="1">
      <alignment horizontal="right" indent="1"/>
    </xf>
    <xf numFmtId="3" fontId="128" fillId="0" borderId="147" xfId="12" applyNumberFormat="1" applyFont="1" applyBorder="1" applyAlignment="1">
      <alignment horizontal="right" indent="1"/>
    </xf>
    <xf numFmtId="3" fontId="128" fillId="0" borderId="148" xfId="12" applyNumberFormat="1" applyFont="1" applyBorder="1" applyAlignment="1">
      <alignment horizontal="right" indent="1"/>
    </xf>
    <xf numFmtId="3" fontId="128" fillId="0" borderId="149" xfId="12" applyNumberFormat="1" applyFont="1" applyBorder="1" applyAlignment="1">
      <alignment horizontal="right" indent="1"/>
    </xf>
    <xf numFmtId="3" fontId="128" fillId="0" borderId="143" xfId="12" applyNumberFormat="1" applyFont="1" applyBorder="1" applyAlignment="1">
      <alignment horizontal="right" indent="1"/>
    </xf>
    <xf numFmtId="0" fontId="123" fillId="3" borderId="55" xfId="12" applyFont="1" applyFill="1" applyBorder="1" applyAlignment="1">
      <alignment horizontal="left" indent="1"/>
    </xf>
    <xf numFmtId="3" fontId="128" fillId="0" borderId="150" xfId="12" applyNumberFormat="1" applyFont="1" applyBorder="1" applyAlignment="1">
      <alignment horizontal="right" indent="1"/>
    </xf>
    <xf numFmtId="3" fontId="128" fillId="0" borderId="151" xfId="12" applyNumberFormat="1" applyFont="1" applyBorder="1" applyAlignment="1">
      <alignment horizontal="right" indent="1"/>
    </xf>
    <xf numFmtId="3" fontId="128" fillId="0" borderId="152" xfId="12" applyNumberFormat="1" applyFont="1" applyBorder="1" applyAlignment="1">
      <alignment horizontal="right" indent="1"/>
    </xf>
    <xf numFmtId="0" fontId="123" fillId="3" borderId="5" xfId="12" applyFont="1" applyFill="1" applyBorder="1" applyAlignment="1">
      <alignment horizontal="left" indent="1"/>
    </xf>
    <xf numFmtId="3" fontId="128" fillId="0" borderId="57" xfId="12" applyNumberFormat="1" applyFont="1" applyBorder="1" applyAlignment="1">
      <alignment horizontal="right" indent="1"/>
    </xf>
    <xf numFmtId="3" fontId="128" fillId="0" borderId="58" xfId="12" applyNumberFormat="1" applyFont="1" applyBorder="1" applyAlignment="1">
      <alignment horizontal="right" indent="1"/>
    </xf>
    <xf numFmtId="3" fontId="128" fillId="0" borderId="153" xfId="12" applyNumberFormat="1" applyFont="1" applyBorder="1" applyAlignment="1">
      <alignment horizontal="right" indent="1"/>
    </xf>
    <xf numFmtId="3" fontId="128" fillId="0" borderId="154" xfId="12" applyNumberFormat="1" applyFont="1" applyBorder="1" applyAlignment="1">
      <alignment horizontal="right" indent="1"/>
    </xf>
    <xf numFmtId="0" fontId="129" fillId="0" borderId="0" xfId="12" applyFont="1"/>
    <xf numFmtId="3" fontId="130" fillId="0" borderId="0" xfId="12" applyNumberFormat="1" applyFont="1"/>
    <xf numFmtId="0" fontId="132" fillId="0" borderId="0" xfId="120" applyFont="1"/>
    <xf numFmtId="3" fontId="132" fillId="0" borderId="0" xfId="120" applyNumberFormat="1" applyFont="1"/>
    <xf numFmtId="0" fontId="111" fillId="0" borderId="0" xfId="12" applyFont="1"/>
    <xf numFmtId="0" fontId="133" fillId="0" borderId="0" xfId="12" applyFont="1"/>
    <xf numFmtId="0" fontId="133" fillId="0" borderId="0" xfId="2" applyFont="1"/>
    <xf numFmtId="0" fontId="133" fillId="0" borderId="0" xfId="12" applyFont="1" applyAlignment="1">
      <alignment horizontal="center"/>
    </xf>
    <xf numFmtId="3" fontId="133" fillId="0" borderId="0" xfId="12" applyNumberFormat="1" applyFont="1" applyAlignment="1">
      <alignment horizontal="right" indent="1"/>
    </xf>
    <xf numFmtId="3" fontId="134" fillId="0" borderId="0" xfId="12" applyNumberFormat="1" applyFont="1" applyAlignment="1">
      <alignment horizontal="right" indent="1"/>
    </xf>
    <xf numFmtId="3" fontId="128" fillId="0" borderId="14" xfId="12" applyNumberFormat="1" applyFont="1" applyBorder="1" applyAlignment="1">
      <alignment horizontal="right" indent="1"/>
    </xf>
    <xf numFmtId="0" fontId="17" fillId="0" borderId="0" xfId="2" applyFont="1"/>
    <xf numFmtId="0" fontId="18" fillId="0" borderId="0" xfId="2" applyFont="1"/>
    <xf numFmtId="0" fontId="139" fillId="0" borderId="40" xfId="2" applyFont="1" applyBorder="1" applyAlignment="1">
      <alignment horizontal="centerContinuous"/>
    </xf>
    <xf numFmtId="0" fontId="139" fillId="0" borderId="21" xfId="2" applyFont="1" applyBorder="1" applyAlignment="1">
      <alignment horizontal="centerContinuous"/>
    </xf>
    <xf numFmtId="0" fontId="139" fillId="0" borderId="32" xfId="2" applyFont="1" applyBorder="1" applyAlignment="1">
      <alignment horizontal="centerContinuous"/>
    </xf>
    <xf numFmtId="0" fontId="139" fillId="0" borderId="32" xfId="2" applyFont="1" applyBorder="1" applyAlignment="1">
      <alignment horizontal="center"/>
    </xf>
    <xf numFmtId="0" fontId="139" fillId="0" borderId="0" xfId="2" applyFont="1" applyAlignment="1">
      <alignment horizontal="centerContinuous"/>
    </xf>
    <xf numFmtId="0" fontId="139" fillId="0" borderId="0" xfId="2" applyFont="1" applyAlignment="1">
      <alignment horizontal="center"/>
    </xf>
    <xf numFmtId="0" fontId="139" fillId="0" borderId="40" xfId="2" applyFont="1" applyBorder="1" applyAlignment="1">
      <alignment horizontal="center"/>
    </xf>
    <xf numFmtId="0" fontId="139" fillId="0" borderId="10" xfId="2" applyFont="1" applyBorder="1" applyAlignment="1">
      <alignment horizontal="centerContinuous"/>
    </xf>
    <xf numFmtId="0" fontId="139" fillId="0" borderId="13" xfId="2" applyFont="1" applyBorder="1" applyAlignment="1">
      <alignment horizontal="center"/>
    </xf>
    <xf numFmtId="0" fontId="139" fillId="0" borderId="20" xfId="2" applyFont="1" applyBorder="1" applyAlignment="1">
      <alignment horizontal="center"/>
    </xf>
    <xf numFmtId="0" fontId="139" fillId="0" borderId="22" xfId="2" applyFont="1" applyBorder="1" applyAlignment="1">
      <alignment horizontal="center"/>
    </xf>
    <xf numFmtId="0" fontId="139" fillId="0" borderId="36" xfId="2" applyFont="1" applyBorder="1" applyAlignment="1">
      <alignment horizontal="centerContinuous"/>
    </xf>
    <xf numFmtId="0" fontId="139" fillId="0" borderId="24" xfId="2" applyFont="1" applyBorder="1" applyAlignment="1">
      <alignment horizontal="centerContinuous"/>
    </xf>
    <xf numFmtId="0" fontId="139" fillId="0" borderId="42" xfId="2" applyFont="1" applyBorder="1" applyAlignment="1">
      <alignment horizontal="centerContinuous"/>
    </xf>
    <xf numFmtId="0" fontId="139" fillId="0" borderId="42" xfId="2" applyFont="1" applyBorder="1" applyAlignment="1">
      <alignment horizontal="center"/>
    </xf>
    <xf numFmtId="0" fontId="139" fillId="0" borderId="25" xfId="2" applyFont="1" applyBorder="1" applyAlignment="1">
      <alignment horizontal="centerContinuous"/>
    </xf>
    <xf numFmtId="0" fontId="139" fillId="0" borderId="25" xfId="2" applyFont="1" applyBorder="1" applyAlignment="1">
      <alignment horizontal="center"/>
    </xf>
    <xf numFmtId="0" fontId="139" fillId="0" borderId="36" xfId="2" applyFont="1" applyBorder="1" applyAlignment="1">
      <alignment horizontal="center"/>
    </xf>
    <xf numFmtId="0" fontId="139" fillId="0" borderId="49" xfId="2" applyFont="1" applyBorder="1" applyAlignment="1">
      <alignment horizontal="centerContinuous"/>
    </xf>
    <xf numFmtId="0" fontId="139" fillId="0" borderId="35" xfId="2" applyFont="1" applyBorder="1" applyAlignment="1">
      <alignment horizontal="center"/>
    </xf>
    <xf numFmtId="0" fontId="139" fillId="0" borderId="23" xfId="2" applyFont="1" applyBorder="1" applyAlignment="1">
      <alignment horizontal="center"/>
    </xf>
    <xf numFmtId="0" fontId="139" fillId="0" borderId="26" xfId="2" applyFont="1" applyBorder="1" applyAlignment="1">
      <alignment horizontal="center"/>
    </xf>
    <xf numFmtId="1" fontId="17" fillId="0" borderId="0" xfId="2" applyNumberFormat="1" applyFont="1"/>
    <xf numFmtId="0" fontId="29" fillId="0" borderId="0" xfId="2" applyFont="1"/>
    <xf numFmtId="0" fontId="136" fillId="0" borderId="10" xfId="2" applyFont="1" applyBorder="1" applyAlignment="1">
      <alignment horizontal="center"/>
    </xf>
    <xf numFmtId="3" fontId="139" fillId="0" borderId="38" xfId="2" applyNumberFormat="1" applyFont="1" applyBorder="1" applyAlignment="1">
      <alignment horizontal="right" indent="1"/>
    </xf>
    <xf numFmtId="3" fontId="139" fillId="0" borderId="27" xfId="2" applyNumberFormat="1" applyFont="1" applyBorder="1" applyAlignment="1">
      <alignment horizontal="right" indent="1"/>
    </xf>
    <xf numFmtId="3" fontId="139" fillId="0" borderId="39" xfId="2" applyNumberFormat="1" applyFont="1" applyBorder="1" applyAlignment="1">
      <alignment horizontal="right" indent="1"/>
    </xf>
    <xf numFmtId="3" fontId="139" fillId="0" borderId="51" xfId="2" applyNumberFormat="1" applyFont="1" applyBorder="1" applyAlignment="1">
      <alignment horizontal="right" indent="1"/>
    </xf>
    <xf numFmtId="3" fontId="139" fillId="0" borderId="19" xfId="2" applyNumberFormat="1" applyFont="1" applyBorder="1" applyAlignment="1">
      <alignment horizontal="right" indent="1"/>
    </xf>
    <xf numFmtId="3" fontId="139" fillId="0" borderId="52" xfId="2" applyNumberFormat="1" applyFont="1" applyBorder="1" applyAlignment="1">
      <alignment horizontal="right" indent="1"/>
    </xf>
    <xf numFmtId="3" fontId="139" fillId="0" borderId="28" xfId="2" applyNumberFormat="1" applyFont="1" applyBorder="1" applyAlignment="1">
      <alignment horizontal="right" indent="1"/>
    </xf>
    <xf numFmtId="3" fontId="139" fillId="0" borderId="59" xfId="2" applyNumberFormat="1" applyFont="1" applyBorder="1" applyAlignment="1">
      <alignment horizontal="right" indent="1"/>
    </xf>
    <xf numFmtId="3" fontId="139" fillId="0" borderId="10" xfId="2" applyNumberFormat="1" applyFont="1" applyBorder="1" applyAlignment="1">
      <alignment horizontal="right" indent="1"/>
    </xf>
    <xf numFmtId="3" fontId="139" fillId="0" borderId="21" xfId="2" applyNumberFormat="1" applyFont="1" applyBorder="1" applyAlignment="1">
      <alignment horizontal="right" indent="1"/>
    </xf>
    <xf numFmtId="3" fontId="139" fillId="0" borderId="13" xfId="2" applyNumberFormat="1" applyFont="1" applyBorder="1" applyAlignment="1">
      <alignment horizontal="right" indent="1"/>
    </xf>
    <xf numFmtId="3" fontId="139" fillId="0" borderId="32" xfId="2" applyNumberFormat="1" applyFont="1" applyBorder="1" applyAlignment="1">
      <alignment horizontal="right" indent="1"/>
    </xf>
    <xf numFmtId="3" fontId="139" fillId="0" borderId="0" xfId="2" applyNumberFormat="1" applyFont="1" applyAlignment="1">
      <alignment horizontal="right" indent="1"/>
    </xf>
    <xf numFmtId="3" fontId="139" fillId="0" borderId="40" xfId="2" applyNumberFormat="1" applyFont="1" applyBorder="1" applyAlignment="1">
      <alignment horizontal="right" indent="1"/>
    </xf>
    <xf numFmtId="3" fontId="139" fillId="0" borderId="20" xfId="2" applyNumberFormat="1" applyFont="1" applyBorder="1" applyAlignment="1">
      <alignment horizontal="right" indent="1"/>
    </xf>
    <xf numFmtId="3" fontId="139" fillId="0" borderId="22" xfId="2" applyNumberFormat="1" applyFont="1" applyBorder="1" applyAlignment="1">
      <alignment horizontal="right" indent="1"/>
    </xf>
    <xf numFmtId="0" fontId="136" fillId="0" borderId="8" xfId="2" applyFont="1" applyBorder="1" applyAlignment="1">
      <alignment horizontal="center"/>
    </xf>
    <xf numFmtId="0" fontId="136" fillId="0" borderId="9" xfId="2" applyFont="1" applyBorder="1" applyAlignment="1">
      <alignment horizontal="center"/>
    </xf>
    <xf numFmtId="3" fontId="139" fillId="0" borderId="9" xfId="2" applyNumberFormat="1" applyFont="1" applyBorder="1" applyAlignment="1">
      <alignment horizontal="right" indent="1"/>
    </xf>
    <xf numFmtId="3" fontId="139" fillId="0" borderId="50" xfId="2" applyNumberFormat="1" applyFont="1" applyBorder="1" applyAlignment="1">
      <alignment horizontal="right" indent="1"/>
    </xf>
    <xf numFmtId="3" fontId="139" fillId="0" borderId="12" xfId="2" applyNumberFormat="1" applyFont="1" applyBorder="1" applyAlignment="1">
      <alignment horizontal="right" indent="1"/>
    </xf>
    <xf numFmtId="3" fontId="139" fillId="0" borderId="45" xfId="2" applyNumberFormat="1" applyFont="1" applyBorder="1" applyAlignment="1">
      <alignment horizontal="right" indent="1"/>
    </xf>
    <xf numFmtId="3" fontId="139" fillId="0" borderId="6" xfId="2" applyNumberFormat="1" applyFont="1" applyBorder="1" applyAlignment="1">
      <alignment horizontal="right" indent="1"/>
    </xf>
    <xf numFmtId="3" fontId="139" fillId="0" borderId="37" xfId="2" applyNumberFormat="1" applyFont="1" applyBorder="1" applyAlignment="1">
      <alignment horizontal="right" indent="1"/>
    </xf>
    <xf numFmtId="3" fontId="139" fillId="0" borderId="44" xfId="2" applyNumberFormat="1" applyFont="1" applyBorder="1" applyAlignment="1">
      <alignment horizontal="right" indent="1"/>
    </xf>
    <xf numFmtId="3" fontId="139" fillId="0" borderId="53" xfId="2" applyNumberFormat="1" applyFont="1" applyBorder="1" applyAlignment="1">
      <alignment horizontal="right" indent="1"/>
    </xf>
    <xf numFmtId="0" fontId="140" fillId="0" borderId="0" xfId="2" applyFont="1" applyAlignment="1">
      <alignment horizontal="center"/>
    </xf>
    <xf numFmtId="3" fontId="106" fillId="0" borderId="0" xfId="2" applyNumberFormat="1" applyFont="1"/>
    <xf numFmtId="3" fontId="30" fillId="0" borderId="0" xfId="2" applyNumberFormat="1" applyFont="1"/>
    <xf numFmtId="0" fontId="104" fillId="0" borderId="0" xfId="2" applyFont="1" applyAlignment="1">
      <alignment horizontal="center"/>
    </xf>
    <xf numFmtId="0" fontId="106" fillId="0" borderId="0" xfId="2" applyFont="1"/>
    <xf numFmtId="0" fontId="106" fillId="0" borderId="0" xfId="2" applyFont="1" applyAlignment="1">
      <alignment horizontal="centerContinuous"/>
    </xf>
    <xf numFmtId="0" fontId="106" fillId="0" borderId="0" xfId="2" applyFont="1" applyAlignment="1">
      <alignment horizontal="center" vertical="center"/>
    </xf>
    <xf numFmtId="0" fontId="46" fillId="0" borderId="0" xfId="2" applyFont="1"/>
    <xf numFmtId="0" fontId="51" fillId="0" borderId="0" xfId="2" applyFont="1"/>
    <xf numFmtId="0" fontId="139" fillId="0" borderId="54" xfId="2" applyFont="1" applyBorder="1" applyAlignment="1">
      <alignment horizontal="center"/>
    </xf>
    <xf numFmtId="0" fontId="139" fillId="0" borderId="21" xfId="2" applyFont="1" applyBorder="1" applyAlignment="1">
      <alignment horizontal="center"/>
    </xf>
    <xf numFmtId="0" fontId="52" fillId="0" borderId="0" xfId="2" applyFont="1"/>
    <xf numFmtId="3" fontId="52" fillId="0" borderId="0" xfId="2" applyNumberFormat="1" applyFont="1"/>
    <xf numFmtId="0" fontId="139" fillId="0" borderId="24" xfId="2" applyFont="1" applyBorder="1" applyAlignment="1">
      <alignment horizontal="center"/>
    </xf>
    <xf numFmtId="0" fontId="17" fillId="0" borderId="0" xfId="2" applyFont="1" applyAlignment="1">
      <alignment horizontal="center"/>
    </xf>
    <xf numFmtId="3" fontId="32" fillId="0" borderId="0" xfId="2" applyNumberFormat="1" applyFont="1"/>
    <xf numFmtId="0" fontId="136" fillId="0" borderId="0" xfId="2" applyFont="1"/>
    <xf numFmtId="0" fontId="31" fillId="0" borderId="0" xfId="2" applyFont="1"/>
    <xf numFmtId="0" fontId="28" fillId="0" borderId="0" xfId="2" applyFont="1" applyAlignment="1">
      <alignment horizontal="centerContinuous"/>
    </xf>
    <xf numFmtId="0" fontId="26" fillId="0" borderId="0" xfId="2" applyFont="1" applyAlignment="1">
      <alignment horizontal="center"/>
    </xf>
    <xf numFmtId="3" fontId="33" fillId="0" borderId="0" xfId="2" applyNumberFormat="1" applyFont="1"/>
    <xf numFmtId="3" fontId="34" fillId="0" borderId="0" xfId="2" applyNumberFormat="1" applyFont="1"/>
    <xf numFmtId="0" fontId="35" fillId="0" borderId="17" xfId="2" applyFont="1" applyBorder="1" applyAlignment="1">
      <alignment horizontal="centerContinuous"/>
    </xf>
    <xf numFmtId="0" fontId="135" fillId="0" borderId="6" xfId="2" applyFont="1" applyBorder="1" applyAlignment="1">
      <alignment horizontal="center" vertical="center"/>
    </xf>
    <xf numFmtId="0" fontId="121" fillId="3" borderId="8" xfId="120" applyFont="1" applyFill="1" applyBorder="1"/>
    <xf numFmtId="3" fontId="110" fillId="0" borderId="40" xfId="120" applyNumberFormat="1" applyFont="1" applyBorder="1" applyAlignment="1">
      <alignment horizontal="center"/>
    </xf>
    <xf numFmtId="3" fontId="110" fillId="0" borderId="13" xfId="120" applyNumberFormat="1" applyFont="1" applyBorder="1" applyAlignment="1">
      <alignment horizontal="center"/>
    </xf>
    <xf numFmtId="0" fontId="121" fillId="3" borderId="5" xfId="120" applyFont="1" applyFill="1" applyBorder="1"/>
    <xf numFmtId="3" fontId="110" fillId="0" borderId="37" xfId="120" applyNumberFormat="1" applyFont="1" applyBorder="1" applyAlignment="1">
      <alignment horizontal="center"/>
    </xf>
    <xf numFmtId="3" fontId="110" fillId="0" borderId="12" xfId="120" applyNumberFormat="1" applyFont="1" applyBorder="1" applyAlignment="1">
      <alignment horizontal="center"/>
    </xf>
    <xf numFmtId="0" fontId="144" fillId="0" borderId="0" xfId="120" applyFont="1" applyAlignment="1">
      <alignment horizontal="center" vertical="center" readingOrder="1"/>
    </xf>
    <xf numFmtId="4" fontId="85" fillId="52" borderId="142" xfId="0" applyNumberFormat="1" applyFont="1" applyFill="1" applyBorder="1" applyAlignment="1">
      <alignment horizontal="center" vertical="center"/>
    </xf>
    <xf numFmtId="4" fontId="85" fillId="52" borderId="142" xfId="0" applyNumberFormat="1" applyFont="1" applyFill="1" applyBorder="1" applyAlignment="1">
      <alignment vertical="center"/>
    </xf>
    <xf numFmtId="0" fontId="148" fillId="3" borderId="1" xfId="0" applyFont="1" applyFill="1" applyBorder="1" applyAlignment="1">
      <alignment horizontal="left" vertical="center" wrapText="1"/>
    </xf>
    <xf numFmtId="0" fontId="149" fillId="3" borderId="15" xfId="0" applyFont="1" applyFill="1" applyBorder="1" applyAlignment="1">
      <alignment vertical="center" wrapText="1"/>
    </xf>
    <xf numFmtId="0" fontId="149" fillId="3" borderId="158" xfId="0" applyFont="1" applyFill="1" applyBorder="1" applyAlignment="1">
      <alignment vertical="center" wrapText="1"/>
    </xf>
    <xf numFmtId="0" fontId="149" fillId="3" borderId="157" xfId="0" applyFont="1" applyFill="1" applyBorder="1" applyAlignment="1">
      <alignment vertical="center" wrapText="1"/>
    </xf>
    <xf numFmtId="0" fontId="148" fillId="3" borderId="104" xfId="0" applyFont="1" applyFill="1" applyBorder="1" applyAlignment="1">
      <alignment horizontal="center" vertical="center" wrapText="1"/>
    </xf>
    <xf numFmtId="0" fontId="40" fillId="3" borderId="1" xfId="15" applyFont="1" applyFill="1" applyBorder="1" applyAlignment="1">
      <alignment horizontal="center" vertical="center"/>
    </xf>
    <xf numFmtId="0" fontId="42" fillId="3" borderId="1" xfId="35" applyFont="1" applyFill="1" applyBorder="1" applyAlignment="1">
      <alignment horizontal="center" vertical="center" wrapText="1"/>
    </xf>
    <xf numFmtId="0" fontId="41" fillId="3" borderId="159" xfId="15" applyFont="1" applyFill="1" applyBorder="1"/>
    <xf numFmtId="0" fontId="133" fillId="3" borderId="0" xfId="15" applyFont="1" applyFill="1"/>
    <xf numFmtId="0" fontId="41" fillId="3" borderId="160" xfId="15" applyFont="1" applyFill="1" applyBorder="1"/>
    <xf numFmtId="0" fontId="40" fillId="55" borderId="1" xfId="15" applyFont="1" applyFill="1" applyBorder="1" applyAlignment="1">
      <alignment vertical="center"/>
    </xf>
    <xf numFmtId="3" fontId="42" fillId="55" borderId="2" xfId="35" applyNumberFormat="1" applyFont="1" applyFill="1" applyBorder="1" applyAlignment="1">
      <alignment horizontal="center" vertical="center"/>
    </xf>
    <xf numFmtId="4" fontId="42" fillId="55" borderId="2" xfId="0" applyNumberFormat="1" applyFont="1" applyFill="1" applyBorder="1"/>
    <xf numFmtId="0" fontId="134" fillId="3" borderId="0" xfId="15" applyFont="1" applyFill="1"/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3" fillId="0" borderId="7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51" fillId="0" borderId="9" xfId="124" applyNumberFormat="1" applyFont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33" fillId="0" borderId="5" xfId="11" applyNumberFormat="1" applyFont="1" applyFill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7" xfId="11" applyNumberFormat="1" applyFont="1" applyFill="1" applyBorder="1" applyAlignment="1">
      <alignment horizontal="right" indent="1"/>
    </xf>
    <xf numFmtId="3" fontId="133" fillId="0" borderId="10" xfId="11" applyNumberFormat="1" applyFont="1" applyFill="1" applyBorder="1" applyAlignment="1">
      <alignment horizontal="right" indent="1"/>
    </xf>
    <xf numFmtId="3" fontId="134" fillId="0" borderId="2" xfId="11" applyNumberFormat="1" applyFont="1" applyFill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33" fillId="0" borderId="5" xfId="11" applyNumberFormat="1" applyFont="1" applyFill="1" applyBorder="1" applyAlignment="1">
      <alignment horizontal="right" indent="1"/>
    </xf>
    <xf numFmtId="3" fontId="133" fillId="0" borderId="13" xfId="11" applyNumberFormat="1" applyFont="1" applyFill="1" applyBorder="1" applyAlignment="1">
      <alignment horizontal="right" indent="1"/>
    </xf>
    <xf numFmtId="3" fontId="134" fillId="0" borderId="4" xfId="11" applyNumberFormat="1" applyFont="1" applyFill="1" applyBorder="1" applyAlignment="1">
      <alignment horizontal="right" indent="1"/>
    </xf>
    <xf numFmtId="0" fontId="0" fillId="14" borderId="17" xfId="0" applyFill="1" applyBorder="1" applyAlignment="1">
      <alignment horizontal="center" vertical="center"/>
    </xf>
    <xf numFmtId="0" fontId="0" fillId="14" borderId="148" xfId="0" applyFill="1" applyBorder="1" applyAlignment="1">
      <alignment horizontal="center" vertical="center"/>
    </xf>
    <xf numFmtId="0" fontId="120" fillId="14" borderId="29" xfId="0" applyFont="1" applyFill="1" applyBorder="1" applyAlignment="1">
      <alignment horizontal="center" vertical="center" wrapText="1"/>
    </xf>
    <xf numFmtId="0" fontId="120" fillId="14" borderId="147" xfId="0" applyFont="1" applyFill="1" applyBorder="1" applyAlignment="1">
      <alignment horizontal="center" vertical="center" wrapText="1"/>
    </xf>
    <xf numFmtId="0" fontId="21" fillId="0" borderId="0" xfId="11" applyFont="1"/>
    <xf numFmtId="49" fontId="0" fillId="0" borderId="0" xfId="0" applyNumberFormat="1" applyAlignment="1">
      <alignment horizontal="left" indent="1"/>
    </xf>
    <xf numFmtId="0" fontId="92" fillId="0" borderId="0" xfId="127" applyFont="1"/>
    <xf numFmtId="0" fontId="99" fillId="0" borderId="0" xfId="127" applyFont="1"/>
    <xf numFmtId="0" fontId="95" fillId="3" borderId="2" xfId="127" applyFont="1" applyFill="1" applyBorder="1" applyAlignment="1">
      <alignment horizontal="center" vertical="center"/>
    </xf>
    <xf numFmtId="0" fontId="95" fillId="3" borderId="3" xfId="127" applyFont="1" applyFill="1" applyBorder="1" applyAlignment="1">
      <alignment horizontal="center" vertical="center"/>
    </xf>
    <xf numFmtId="0" fontId="95" fillId="3" borderId="4" xfId="127" applyFont="1" applyFill="1" applyBorder="1" applyAlignment="1">
      <alignment horizontal="center" vertical="center"/>
    </xf>
    <xf numFmtId="0" fontId="93" fillId="3" borderId="4" xfId="127" applyFont="1" applyFill="1" applyBorder="1" applyAlignment="1">
      <alignment horizontal="center" vertical="center"/>
    </xf>
    <xf numFmtId="0" fontId="96" fillId="3" borderId="1" xfId="127" applyFont="1" applyFill="1" applyBorder="1" applyAlignment="1">
      <alignment horizontal="center" vertical="center"/>
    </xf>
    <xf numFmtId="0" fontId="96" fillId="3" borderId="10" xfId="127" applyFont="1" applyFill="1" applyBorder="1" applyAlignment="1">
      <alignment horizontal="left" indent="1"/>
    </xf>
    <xf numFmtId="164" fontId="95" fillId="0" borderId="11" xfId="127" applyNumberFormat="1" applyFont="1" applyBorder="1" applyAlignment="1">
      <alignment horizontal="right" indent="1"/>
    </xf>
    <xf numFmtId="164" fontId="95" fillId="0" borderId="14" xfId="127" applyNumberFormat="1" applyFont="1" applyBorder="1" applyAlignment="1">
      <alignment horizontal="right" indent="1"/>
    </xf>
    <xf numFmtId="164" fontId="95" fillId="0" borderId="18" xfId="127" applyNumberFormat="1" applyFont="1" applyBorder="1" applyAlignment="1">
      <alignment horizontal="right" indent="1"/>
    </xf>
    <xf numFmtId="165" fontId="93" fillId="0" borderId="8" xfId="127" applyNumberFormat="1" applyFont="1" applyBorder="1" applyAlignment="1">
      <alignment horizontal="right" indent="1"/>
    </xf>
    <xf numFmtId="164" fontId="96" fillId="0" borderId="8" xfId="127" applyNumberFormat="1" applyFont="1" applyBorder="1" applyAlignment="1">
      <alignment horizontal="right" indent="1"/>
    </xf>
    <xf numFmtId="1" fontId="93" fillId="3" borderId="10" xfId="127" applyNumberFormat="1" applyFont="1" applyFill="1" applyBorder="1" applyAlignment="1">
      <alignment horizontal="left" indent="1"/>
    </xf>
    <xf numFmtId="164" fontId="95" fillId="0" borderId="10" xfId="127" applyNumberFormat="1" applyFont="1" applyBorder="1" applyAlignment="1">
      <alignment horizontal="right" indent="1"/>
    </xf>
    <xf numFmtId="164" fontId="95" fillId="0" borderId="0" xfId="127" applyNumberFormat="1" applyFont="1" applyAlignment="1">
      <alignment horizontal="right" indent="1"/>
    </xf>
    <xf numFmtId="164" fontId="95" fillId="0" borderId="13" xfId="127" applyNumberFormat="1" applyFont="1" applyBorder="1" applyAlignment="1">
      <alignment horizontal="right" indent="1"/>
    </xf>
    <xf numFmtId="165" fontId="96" fillId="0" borderId="8" xfId="127" applyNumberFormat="1" applyFont="1" applyBorder="1" applyAlignment="1">
      <alignment horizontal="right" indent="1"/>
    </xf>
    <xf numFmtId="1" fontId="93" fillId="3" borderId="9" xfId="127" applyNumberFormat="1" applyFont="1" applyFill="1" applyBorder="1" applyAlignment="1">
      <alignment horizontal="left" indent="1"/>
    </xf>
    <xf numFmtId="164" fontId="95" fillId="0" borderId="9" xfId="127" applyNumberFormat="1" applyFont="1" applyBorder="1" applyAlignment="1">
      <alignment horizontal="right" indent="1"/>
    </xf>
    <xf numFmtId="164" fontId="95" fillId="0" borderId="6" xfId="127" applyNumberFormat="1" applyFont="1" applyBorder="1" applyAlignment="1">
      <alignment horizontal="right" indent="1"/>
    </xf>
    <xf numFmtId="164" fontId="95" fillId="0" borderId="12" xfId="127" applyNumberFormat="1" applyFont="1" applyBorder="1" applyAlignment="1">
      <alignment horizontal="right" indent="1"/>
    </xf>
    <xf numFmtId="0" fontId="152" fillId="0" borderId="0" xfId="127" applyFont="1"/>
    <xf numFmtId="164" fontId="93" fillId="0" borderId="9" xfId="127" applyNumberFormat="1" applyFont="1" applyBorder="1" applyAlignment="1">
      <alignment horizontal="right" indent="1"/>
    </xf>
    <xf numFmtId="164" fontId="93" fillId="0" borderId="6" xfId="127" applyNumberFormat="1" applyFont="1" applyBorder="1" applyAlignment="1">
      <alignment horizontal="right" indent="1"/>
    </xf>
    <xf numFmtId="164" fontId="93" fillId="0" borderId="12" xfId="127" applyNumberFormat="1" applyFont="1" applyBorder="1" applyAlignment="1">
      <alignment horizontal="right" indent="1"/>
    </xf>
    <xf numFmtId="165" fontId="93" fillId="0" borderId="1" xfId="127" applyNumberFormat="1" applyFont="1" applyBorder="1" applyAlignment="1">
      <alignment horizontal="right" indent="1"/>
    </xf>
    <xf numFmtId="165" fontId="96" fillId="0" borderId="1" xfId="127" applyNumberFormat="1" applyFont="1" applyBorder="1" applyAlignment="1">
      <alignment horizontal="right" indent="1"/>
    </xf>
    <xf numFmtId="0" fontId="97" fillId="0" borderId="0" xfId="127" applyFont="1"/>
    <xf numFmtId="0" fontId="100" fillId="0" borderId="0" xfId="127" applyFont="1"/>
    <xf numFmtId="0" fontId="101" fillId="0" borderId="0" xfId="127" applyFont="1"/>
    <xf numFmtId="164" fontId="100" fillId="0" borderId="0" xfId="127" applyNumberFormat="1" applyFont="1"/>
    <xf numFmtId="0" fontId="103" fillId="0" borderId="0" xfId="127" applyFont="1"/>
    <xf numFmtId="0" fontId="4" fillId="0" borderId="0" xfId="127"/>
    <xf numFmtId="0" fontId="106" fillId="3" borderId="2" xfId="127" applyFont="1" applyFill="1" applyBorder="1" applyAlignment="1">
      <alignment horizontal="center" vertical="center"/>
    </xf>
    <xf numFmtId="0" fontId="106" fillId="3" borderId="3" xfId="127" applyFont="1" applyFill="1" applyBorder="1" applyAlignment="1">
      <alignment horizontal="center" vertical="center"/>
    </xf>
    <xf numFmtId="0" fontId="106" fillId="3" borderId="4" xfId="127" applyFont="1" applyFill="1" applyBorder="1" applyAlignment="1">
      <alignment horizontal="center" vertical="center"/>
    </xf>
    <xf numFmtId="0" fontId="104" fillId="3" borderId="4" xfId="127" applyFont="1" applyFill="1" applyBorder="1" applyAlignment="1">
      <alignment horizontal="center" vertical="center"/>
    </xf>
    <xf numFmtId="0" fontId="107" fillId="3" borderId="1" xfId="127" applyFont="1" applyFill="1" applyBorder="1" applyAlignment="1">
      <alignment horizontal="center" vertical="center"/>
    </xf>
    <xf numFmtId="0" fontId="104" fillId="3" borderId="8" xfId="127" applyFont="1" applyFill="1" applyBorder="1" applyAlignment="1">
      <alignment horizontal="left" vertical="center" indent="1"/>
    </xf>
    <xf numFmtId="165" fontId="92" fillId="0" borderId="11" xfId="127" applyNumberFormat="1" applyFont="1" applyBorder="1" applyAlignment="1">
      <alignment horizontal="right" indent="1"/>
    </xf>
    <xf numFmtId="165" fontId="92" fillId="0" borderId="14" xfId="127" applyNumberFormat="1" applyFont="1" applyBorder="1" applyAlignment="1">
      <alignment horizontal="right" indent="1"/>
    </xf>
    <xf numFmtId="165" fontId="92" fillId="0" borderId="18" xfId="127" applyNumberFormat="1" applyFont="1" applyBorder="1" applyAlignment="1">
      <alignment horizontal="right" indent="1"/>
    </xf>
    <xf numFmtId="165" fontId="107" fillId="0" borderId="7" xfId="127" applyNumberFormat="1" applyFont="1" applyBorder="1" applyAlignment="1">
      <alignment horizontal="right" indent="1"/>
    </xf>
    <xf numFmtId="165" fontId="107" fillId="0" borderId="18" xfId="127" applyNumberFormat="1" applyFont="1" applyBorder="1" applyAlignment="1">
      <alignment horizontal="right" indent="1"/>
    </xf>
    <xf numFmtId="165" fontId="92" fillId="0" borderId="10" xfId="127" applyNumberFormat="1" applyFont="1" applyBorder="1" applyAlignment="1">
      <alignment horizontal="right" indent="1"/>
    </xf>
    <xf numFmtId="165" fontId="92" fillId="0" borderId="0" xfId="127" applyNumberFormat="1" applyFont="1" applyAlignment="1">
      <alignment horizontal="right" indent="1"/>
    </xf>
    <xf numFmtId="165" fontId="92" fillId="0" borderId="13" xfId="127" applyNumberFormat="1" applyFont="1" applyBorder="1" applyAlignment="1">
      <alignment horizontal="right" indent="1"/>
    </xf>
    <xf numFmtId="165" fontId="107" fillId="0" borderId="8" xfId="127" applyNumberFormat="1" applyFont="1" applyBorder="1" applyAlignment="1">
      <alignment horizontal="right" indent="1"/>
    </xf>
    <xf numFmtId="165" fontId="107" fillId="0" borderId="13" xfId="127" applyNumberFormat="1" applyFont="1" applyBorder="1" applyAlignment="1">
      <alignment horizontal="right" indent="1"/>
    </xf>
    <xf numFmtId="0" fontId="104" fillId="3" borderId="15" xfId="127" applyFont="1" applyFill="1" applyBorder="1" applyAlignment="1">
      <alignment horizontal="left" vertical="center" indent="1"/>
    </xf>
    <xf numFmtId="165" fontId="92" fillId="0" borderId="16" xfId="127" applyNumberFormat="1" applyFont="1" applyBorder="1" applyAlignment="1">
      <alignment horizontal="right" indent="1"/>
    </xf>
    <xf numFmtId="165" fontId="92" fillId="0" borderId="17" xfId="127" applyNumberFormat="1" applyFont="1" applyBorder="1" applyAlignment="1">
      <alignment horizontal="right" indent="1"/>
    </xf>
    <xf numFmtId="165" fontId="92" fillId="0" borderId="29" xfId="127" applyNumberFormat="1" applyFont="1" applyBorder="1" applyAlignment="1">
      <alignment horizontal="right" indent="1"/>
    </xf>
    <xf numFmtId="165" fontId="107" fillId="0" borderId="15" xfId="127" applyNumberFormat="1" applyFont="1" applyBorder="1" applyAlignment="1">
      <alignment horizontal="right" indent="1"/>
    </xf>
    <xf numFmtId="165" fontId="107" fillId="0" borderId="29" xfId="127" applyNumberFormat="1" applyFont="1" applyBorder="1" applyAlignment="1">
      <alignment horizontal="right" indent="1"/>
    </xf>
    <xf numFmtId="0" fontId="104" fillId="3" borderId="5" xfId="127" applyFont="1" applyFill="1" applyBorder="1" applyAlignment="1">
      <alignment horizontal="left"/>
    </xf>
    <xf numFmtId="165" fontId="92" fillId="0" borderId="9" xfId="127" applyNumberFormat="1" applyFont="1" applyBorder="1" applyAlignment="1">
      <alignment horizontal="right" indent="1"/>
    </xf>
    <xf numFmtId="165" fontId="92" fillId="0" borderId="6" xfId="127" applyNumberFormat="1" applyFont="1" applyBorder="1" applyAlignment="1">
      <alignment horizontal="right" indent="1"/>
    </xf>
    <xf numFmtId="165" fontId="92" fillId="0" borderId="12" xfId="127" applyNumberFormat="1" applyFont="1" applyBorder="1" applyAlignment="1">
      <alignment horizontal="right" indent="1"/>
    </xf>
    <xf numFmtId="165" fontId="107" fillId="0" borderId="5" xfId="127" applyNumberFormat="1" applyFont="1" applyBorder="1" applyAlignment="1">
      <alignment horizontal="right" indent="1"/>
    </xf>
    <xf numFmtId="165" fontId="107" fillId="0" borderId="12" xfId="127" applyNumberFormat="1" applyFont="1" applyBorder="1" applyAlignment="1">
      <alignment horizontal="right" indent="1"/>
    </xf>
    <xf numFmtId="0" fontId="108" fillId="0" borderId="0" xfId="127" applyFont="1"/>
    <xf numFmtId="0" fontId="110" fillId="0" borderId="0" xfId="127" applyFont="1"/>
    <xf numFmtId="0" fontId="111" fillId="0" borderId="0" xfId="127" applyFont="1" applyAlignment="1">
      <alignment horizontal="left" vertical="center"/>
    </xf>
    <xf numFmtId="165" fontId="4" fillId="0" borderId="0" xfId="127" applyNumberFormat="1"/>
    <xf numFmtId="0" fontId="86" fillId="3" borderId="93" xfId="127" applyFont="1" applyFill="1" applyBorder="1"/>
    <xf numFmtId="0" fontId="86" fillId="3" borderId="94" xfId="127" applyFont="1" applyFill="1" applyBorder="1" applyAlignment="1">
      <alignment horizontal="center" wrapText="1"/>
    </xf>
    <xf numFmtId="0" fontId="86" fillId="3" borderId="95" xfId="127" applyFont="1" applyFill="1" applyBorder="1" applyAlignment="1">
      <alignment horizontal="center" wrapText="1"/>
    </xf>
    <xf numFmtId="0" fontId="145" fillId="13" borderId="164" xfId="44" applyFont="1" applyFill="1" applyBorder="1"/>
    <xf numFmtId="165" fontId="145" fillId="13" borderId="165" xfId="44" applyNumberFormat="1" applyFont="1" applyFill="1" applyBorder="1"/>
    <xf numFmtId="165" fontId="145" fillId="13" borderId="166" xfId="44" applyNumberFormat="1" applyFont="1" applyFill="1" applyBorder="1"/>
    <xf numFmtId="0" fontId="86" fillId="3" borderId="164" xfId="44" applyFont="1" applyFill="1" applyBorder="1"/>
    <xf numFmtId="165" fontId="86" fillId="0" borderId="165" xfId="44" applyNumberFormat="1" applyFont="1" applyBorder="1"/>
    <xf numFmtId="165" fontId="86" fillId="0" borderId="166" xfId="44" applyNumberFormat="1" applyFont="1" applyBorder="1"/>
    <xf numFmtId="0" fontId="86" fillId="0" borderId="166" xfId="44" applyFont="1" applyBorder="1"/>
    <xf numFmtId="0" fontId="145" fillId="54" borderId="164" xfId="44" applyFont="1" applyFill="1" applyBorder="1"/>
    <xf numFmtId="165" fontId="145" fillId="54" borderId="165" xfId="44" applyNumberFormat="1" applyFont="1" applyFill="1" applyBorder="1"/>
    <xf numFmtId="165" fontId="145" fillId="54" borderId="166" xfId="44" applyNumberFormat="1" applyFont="1" applyFill="1" applyBorder="1"/>
    <xf numFmtId="0" fontId="114" fillId="0" borderId="0" xfId="127" applyFont="1"/>
    <xf numFmtId="0" fontId="38" fillId="0" borderId="0" xfId="127" applyFont="1"/>
    <xf numFmtId="0" fontId="115" fillId="0" borderId="0" xfId="127" applyFont="1"/>
    <xf numFmtId="0" fontId="143" fillId="3" borderId="167" xfId="120" applyFont="1" applyFill="1" applyBorder="1" applyAlignment="1">
      <alignment horizontal="center" vertical="center" wrapText="1"/>
    </xf>
    <xf numFmtId="0" fontId="143" fillId="3" borderId="130" xfId="120" applyFont="1" applyFill="1" applyBorder="1" applyAlignment="1">
      <alignment horizontal="center" vertical="center" wrapText="1"/>
    </xf>
    <xf numFmtId="0" fontId="121" fillId="3" borderId="7" xfId="120" applyFont="1" applyFill="1" applyBorder="1"/>
    <xf numFmtId="3" fontId="110" fillId="0" borderId="54" xfId="120" applyNumberFormat="1" applyFont="1" applyBorder="1" applyAlignment="1">
      <alignment horizontal="center"/>
    </xf>
    <xf numFmtId="3" fontId="110" fillId="0" borderId="18" xfId="120" applyNumberFormat="1" applyFont="1" applyBorder="1" applyAlignment="1">
      <alignment horizontal="center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40" fillId="3" borderId="2" xfId="11" applyFont="1" applyFill="1" applyBorder="1" applyAlignment="1">
      <alignment horizontal="center" vertical="center" wrapText="1"/>
    </xf>
    <xf numFmtId="0" fontId="40" fillId="3" borderId="3" xfId="11" applyFont="1" applyFill="1" applyBorder="1" applyAlignment="1">
      <alignment horizontal="center" vertical="center" wrapText="1"/>
    </xf>
    <xf numFmtId="3" fontId="110" fillId="0" borderId="170" xfId="117" applyNumberFormat="1" applyFont="1" applyBorder="1" applyAlignment="1">
      <alignment horizontal="center" vertical="center"/>
    </xf>
    <xf numFmtId="3" fontId="110" fillId="0" borderId="168" xfId="117" applyNumberFormat="1" applyFont="1" applyBorder="1" applyAlignment="1">
      <alignment horizontal="center" vertical="center"/>
    </xf>
    <xf numFmtId="3" fontId="110" fillId="0" borderId="171" xfId="117" applyNumberFormat="1" applyFont="1" applyBorder="1" applyAlignment="1">
      <alignment horizontal="center" vertical="center"/>
    </xf>
    <xf numFmtId="3" fontId="153" fillId="53" borderId="172" xfId="117" applyNumberFormat="1" applyFont="1" applyFill="1" applyBorder="1" applyAlignment="1">
      <alignment horizontal="center" vertical="center"/>
    </xf>
    <xf numFmtId="3" fontId="153" fillId="53" borderId="173" xfId="117" applyNumberFormat="1" applyFont="1" applyFill="1" applyBorder="1" applyAlignment="1">
      <alignment horizontal="center" vertical="center"/>
    </xf>
    <xf numFmtId="3" fontId="153" fillId="53" borderId="174" xfId="117" applyNumberFormat="1" applyFont="1" applyFill="1" applyBorder="1" applyAlignment="1">
      <alignment horizontal="center" vertical="center"/>
    </xf>
    <xf numFmtId="0" fontId="153" fillId="53" borderId="176" xfId="117" applyFont="1" applyFill="1" applyBorder="1" applyAlignment="1">
      <alignment horizontal="left" indent="2"/>
    </xf>
    <xf numFmtId="3" fontId="110" fillId="0" borderId="169" xfId="117" applyNumberFormat="1" applyFont="1" applyBorder="1" applyAlignment="1">
      <alignment horizontal="center" vertical="center"/>
    </xf>
    <xf numFmtId="3" fontId="153" fillId="53" borderId="177" xfId="117" applyNumberFormat="1" applyFont="1" applyFill="1" applyBorder="1" applyAlignment="1">
      <alignment horizontal="center" vertical="center"/>
    </xf>
    <xf numFmtId="0" fontId="154" fillId="57" borderId="170" xfId="117" applyFont="1" applyFill="1" applyBorder="1" applyAlignment="1">
      <alignment horizontal="center" vertical="center"/>
    </xf>
    <xf numFmtId="0" fontId="154" fillId="57" borderId="168" xfId="117" applyFont="1" applyFill="1" applyBorder="1" applyAlignment="1">
      <alignment horizontal="center" vertical="center"/>
    </xf>
    <xf numFmtId="0" fontId="154" fillId="57" borderId="171" xfId="117" applyFont="1" applyFill="1" applyBorder="1" applyAlignment="1">
      <alignment horizontal="center" vertical="center"/>
    </xf>
    <xf numFmtId="0" fontId="154" fillId="57" borderId="169" xfId="117" applyFont="1" applyFill="1" applyBorder="1" applyAlignment="1">
      <alignment horizontal="center" vertical="center"/>
    </xf>
    <xf numFmtId="0" fontId="121" fillId="57" borderId="175" xfId="117" applyFont="1" applyFill="1" applyBorder="1" applyAlignment="1">
      <alignment horizontal="left" indent="2"/>
    </xf>
    <xf numFmtId="3" fontId="110" fillId="57" borderId="170" xfId="117" applyNumberFormat="1" applyFont="1" applyFill="1" applyBorder="1" applyAlignment="1">
      <alignment horizontal="center" vertical="center"/>
    </xf>
    <xf numFmtId="3" fontId="110" fillId="57" borderId="168" xfId="117" applyNumberFormat="1" applyFont="1" applyFill="1" applyBorder="1" applyAlignment="1">
      <alignment horizontal="center" vertical="center"/>
    </xf>
    <xf numFmtId="3" fontId="110" fillId="57" borderId="171" xfId="117" applyNumberFormat="1" applyFont="1" applyFill="1" applyBorder="1" applyAlignment="1">
      <alignment horizontal="center" vertical="center"/>
    </xf>
    <xf numFmtId="3" fontId="110" fillId="57" borderId="169" xfId="117" applyNumberFormat="1" applyFont="1" applyFill="1" applyBorder="1" applyAlignment="1">
      <alignment horizontal="center" vertical="center"/>
    </xf>
    <xf numFmtId="0" fontId="66" fillId="3" borderId="0" xfId="0" applyFont="1" applyFill="1" applyAlignment="1">
      <alignment horizontal="center" vertical="center" wrapText="1"/>
    </xf>
    <xf numFmtId="4" fontId="22" fillId="0" borderId="0" xfId="0" applyNumberFormat="1" applyFont="1" applyAlignment="1">
      <alignment horizontal="right" indent="2"/>
    </xf>
    <xf numFmtId="4" fontId="19" fillId="0" borderId="0" xfId="0" quotePrefix="1" applyNumberFormat="1" applyFont="1" applyAlignment="1">
      <alignment horizontal="right" indent="2"/>
    </xf>
    <xf numFmtId="0" fontId="41" fillId="0" borderId="60" xfId="107" applyFont="1" applyBorder="1"/>
    <xf numFmtId="4" fontId="23" fillId="0" borderId="66" xfId="0" applyNumberFormat="1" applyFont="1" applyBorder="1"/>
    <xf numFmtId="0" fontId="41" fillId="0" borderId="67" xfId="107" applyFont="1" applyBorder="1"/>
    <xf numFmtId="4" fontId="23" fillId="0" borderId="67" xfId="0" applyNumberFormat="1" applyFont="1" applyBorder="1"/>
    <xf numFmtId="4" fontId="42" fillId="3" borderId="1" xfId="0" applyNumberFormat="1" applyFont="1" applyFill="1" applyBorder="1"/>
    <xf numFmtId="0" fontId="41" fillId="0" borderId="0" xfId="107" applyFont="1"/>
    <xf numFmtId="0" fontId="41" fillId="0" borderId="0" xfId="35" applyFont="1" applyAlignment="1">
      <alignment horizontal="center"/>
    </xf>
    <xf numFmtId="4" fontId="110" fillId="0" borderId="178" xfId="0" applyNumberFormat="1" applyFont="1" applyBorder="1" applyAlignment="1">
      <alignment vertical="top"/>
    </xf>
    <xf numFmtId="4" fontId="110" fillId="0" borderId="22" xfId="0" applyNumberFormat="1" applyFont="1" applyBorder="1" applyAlignment="1">
      <alignment vertical="top"/>
    </xf>
    <xf numFmtId="4" fontId="155" fillId="0" borderId="7" xfId="0" applyNumberFormat="1" applyFont="1" applyBorder="1"/>
    <xf numFmtId="165" fontId="155" fillId="0" borderId="7" xfId="0" applyNumberFormat="1" applyFont="1" applyBorder="1"/>
    <xf numFmtId="4" fontId="155" fillId="0" borderId="8" xfId="0" applyNumberFormat="1" applyFont="1" applyBorder="1"/>
    <xf numFmtId="165" fontId="155" fillId="0" borderId="8" xfId="0" applyNumberFormat="1" applyFont="1" applyBorder="1"/>
    <xf numFmtId="165" fontId="40" fillId="0" borderId="1" xfId="10" applyNumberFormat="1" applyFont="1" applyBorder="1" applyAlignment="1"/>
    <xf numFmtId="165" fontId="40" fillId="0" borderId="1" xfId="10" applyNumberFormat="1" applyFont="1" applyBorder="1" applyAlignment="1">
      <alignment horizontal="right"/>
    </xf>
    <xf numFmtId="165" fontId="41" fillId="0" borderId="8" xfId="11" applyNumberFormat="1" applyFont="1" applyBorder="1" applyAlignment="1">
      <alignment horizontal="right"/>
    </xf>
    <xf numFmtId="165" fontId="41" fillId="0" borderId="0" xfId="11" applyNumberFormat="1" applyFont="1" applyAlignment="1">
      <alignment horizontal="right"/>
    </xf>
    <xf numFmtId="165" fontId="40" fillId="0" borderId="1" xfId="11" applyNumberFormat="1" applyFont="1" applyBorder="1" applyAlignment="1">
      <alignment horizontal="right"/>
    </xf>
    <xf numFmtId="165" fontId="41" fillId="0" borderId="8" xfId="11" applyNumberFormat="1" applyFont="1" applyBorder="1" applyAlignment="1">
      <alignment horizontal="right" indent="1"/>
    </xf>
    <xf numFmtId="165" fontId="41" fillId="0" borderId="7" xfId="11" applyNumberFormat="1" applyFont="1" applyBorder="1" applyAlignment="1">
      <alignment horizontal="right" indent="1"/>
    </xf>
    <xf numFmtId="165" fontId="41" fillId="0" borderId="0" xfId="11" applyNumberFormat="1" applyFont="1" applyAlignment="1">
      <alignment horizontal="right" indent="1"/>
    </xf>
    <xf numFmtId="165" fontId="40" fillId="0" borderId="1" xfId="11" applyNumberFormat="1" applyFont="1" applyBorder="1" applyAlignment="1">
      <alignment horizontal="right" indent="1"/>
    </xf>
    <xf numFmtId="165" fontId="40" fillId="0" borderId="4" xfId="11" applyNumberFormat="1" applyFont="1" applyBorder="1" applyAlignment="1">
      <alignment horizontal="right" indent="1"/>
    </xf>
    <xf numFmtId="165" fontId="40" fillId="0" borderId="3" xfId="11" applyNumberFormat="1" applyFont="1" applyBorder="1" applyAlignment="1">
      <alignment horizontal="right" indent="1"/>
    </xf>
    <xf numFmtId="165" fontId="41" fillId="0" borderId="22" xfId="11" applyNumberFormat="1" applyFont="1" applyBorder="1" applyAlignment="1">
      <alignment horizontal="right" indent="1"/>
    </xf>
    <xf numFmtId="165" fontId="41" fillId="0" borderId="72" xfId="11" applyNumberFormat="1" applyFont="1" applyBorder="1" applyAlignment="1">
      <alignment horizontal="right" indent="1"/>
    </xf>
    <xf numFmtId="165" fontId="41" fillId="0" borderId="73" xfId="11" applyNumberFormat="1" applyFont="1" applyBorder="1" applyAlignment="1">
      <alignment horizontal="right" indent="1"/>
    </xf>
    <xf numFmtId="165" fontId="41" fillId="0" borderId="74" xfId="11" applyNumberFormat="1" applyFont="1" applyBorder="1" applyAlignment="1">
      <alignment horizontal="right" indent="1"/>
    </xf>
    <xf numFmtId="165" fontId="40" fillId="0" borderId="69" xfId="11" applyNumberFormat="1" applyFont="1" applyBorder="1" applyAlignment="1">
      <alignment horizontal="right" indent="1"/>
    </xf>
    <xf numFmtId="165" fontId="40" fillId="0" borderId="70" xfId="11" applyNumberFormat="1" applyFont="1" applyBorder="1" applyAlignment="1">
      <alignment horizontal="right" indent="1"/>
    </xf>
    <xf numFmtId="165" fontId="40" fillId="0" borderId="71" xfId="11" applyNumberFormat="1" applyFont="1" applyBorder="1" applyAlignment="1">
      <alignment horizontal="right" indent="1"/>
    </xf>
    <xf numFmtId="4" fontId="110" fillId="0" borderId="136" xfId="118" applyNumberFormat="1" applyFont="1" applyBorder="1"/>
    <xf numFmtId="4" fontId="110" fillId="0" borderId="138" xfId="118" applyNumberFormat="1" applyFont="1" applyBorder="1"/>
    <xf numFmtId="4" fontId="110" fillId="0" borderId="140" xfId="118" applyNumberFormat="1" applyFont="1" applyBorder="1"/>
    <xf numFmtId="0" fontId="120" fillId="14" borderId="180" xfId="0" applyFont="1" applyFill="1" applyBorder="1" applyAlignment="1">
      <alignment horizontal="center" vertical="center" wrapText="1"/>
    </xf>
    <xf numFmtId="0" fontId="120" fillId="14" borderId="179" xfId="0" applyFont="1" applyFill="1" applyBorder="1" applyAlignment="1">
      <alignment horizontal="center" vertical="center" wrapText="1"/>
    </xf>
    <xf numFmtId="0" fontId="43" fillId="3" borderId="181" xfId="0" applyFont="1" applyFill="1" applyBorder="1" applyAlignment="1">
      <alignment horizontal="left" vertical="center" wrapText="1"/>
    </xf>
    <xf numFmtId="3" fontId="23" fillId="0" borderId="182" xfId="0" applyNumberFormat="1" applyFont="1" applyBorder="1" applyAlignment="1">
      <alignment horizontal="center" vertical="center" wrapText="1"/>
    </xf>
    <xf numFmtId="0" fontId="43" fillId="3" borderId="183" xfId="0" applyFont="1" applyFill="1" applyBorder="1" applyAlignment="1">
      <alignment horizontal="left" vertical="center" wrapText="1"/>
    </xf>
    <xf numFmtId="3" fontId="23" fillId="0" borderId="179" xfId="0" applyNumberFormat="1" applyFont="1" applyBorder="1" applyAlignment="1">
      <alignment horizontal="center" vertical="center" wrapText="1"/>
    </xf>
    <xf numFmtId="4" fontId="155" fillId="0" borderId="0" xfId="0" applyNumberFormat="1" applyFont="1" applyBorder="1"/>
    <xf numFmtId="168" fontId="133" fillId="0" borderId="0" xfId="10" applyNumberFormat="1" applyFont="1" applyAlignment="1">
      <alignment horizontal="right" indent="1"/>
    </xf>
    <xf numFmtId="168" fontId="133" fillId="0" borderId="7" xfId="10" applyNumberFormat="1" applyFont="1" applyBorder="1" applyAlignment="1">
      <alignment horizontal="right" indent="1"/>
    </xf>
    <xf numFmtId="168" fontId="133" fillId="0" borderId="8" xfId="10" applyNumberFormat="1" applyFont="1" applyBorder="1" applyAlignment="1">
      <alignment horizontal="right" indent="1"/>
    </xf>
    <xf numFmtId="168" fontId="133" fillId="0" borderId="13" xfId="10" applyNumberFormat="1" applyFont="1" applyBorder="1" applyAlignment="1">
      <alignment horizontal="right" indent="1"/>
    </xf>
    <xf numFmtId="169" fontId="133" fillId="0" borderId="13" xfId="10" applyNumberFormat="1" applyFont="1" applyBorder="1" applyAlignment="1">
      <alignment horizontal="right" indent="1"/>
    </xf>
    <xf numFmtId="168" fontId="133" fillId="0" borderId="5" xfId="10" applyNumberFormat="1" applyFont="1" applyBorder="1" applyAlignment="1">
      <alignment horizontal="right" indent="1"/>
    </xf>
    <xf numFmtId="168" fontId="134" fillId="0" borderId="1" xfId="10" applyNumberFormat="1" applyFont="1" applyBorder="1" applyAlignment="1">
      <alignment horizontal="right" indent="1"/>
    </xf>
    <xf numFmtId="169" fontId="134" fillId="0" borderId="1" xfId="10" applyNumberFormat="1" applyFont="1" applyBorder="1" applyAlignment="1">
      <alignment horizontal="right" indent="1"/>
    </xf>
    <xf numFmtId="0" fontId="156" fillId="3" borderId="34" xfId="129" applyFont="1" applyFill="1" applyBorder="1" applyAlignment="1">
      <alignment vertical="center" wrapText="1"/>
    </xf>
    <xf numFmtId="0" fontId="146" fillId="0" borderId="65" xfId="129" applyFont="1" applyBorder="1" applyAlignment="1">
      <alignment vertical="center" wrapText="1"/>
    </xf>
    <xf numFmtId="0" fontId="146" fillId="0" borderId="41" xfId="129" applyFont="1" applyBorder="1" applyAlignment="1">
      <alignment horizontal="center" vertical="center" wrapText="1"/>
    </xf>
    <xf numFmtId="0" fontId="156" fillId="3" borderId="170" xfId="129" applyFont="1" applyFill="1" applyBorder="1" applyAlignment="1">
      <alignment vertical="center" wrapText="1"/>
    </xf>
    <xf numFmtId="0" fontId="146" fillId="0" borderId="168" xfId="129" applyFont="1" applyBorder="1" applyAlignment="1">
      <alignment vertical="center" wrapText="1"/>
    </xf>
    <xf numFmtId="0" fontId="146" fillId="0" borderId="171" xfId="129" applyFont="1" applyBorder="1" applyAlignment="1">
      <alignment horizontal="center" vertical="center" wrapText="1"/>
    </xf>
    <xf numFmtId="0" fontId="156" fillId="3" borderId="172" xfId="129" applyFont="1" applyFill="1" applyBorder="1" applyAlignment="1">
      <alignment vertical="center" wrapText="1"/>
    </xf>
    <xf numFmtId="0" fontId="146" fillId="0" borderId="173" xfId="129" applyFont="1" applyBorder="1" applyAlignment="1">
      <alignment vertical="center" wrapText="1"/>
    </xf>
    <xf numFmtId="0" fontId="146" fillId="0" borderId="174" xfId="129" applyFont="1" applyBorder="1" applyAlignment="1">
      <alignment horizontal="center" vertical="center" wrapText="1"/>
    </xf>
    <xf numFmtId="0" fontId="158" fillId="0" borderId="0" xfId="129" applyFont="1"/>
    <xf numFmtId="0" fontId="158" fillId="14" borderId="0" xfId="129" applyFont="1" applyFill="1"/>
    <xf numFmtId="3" fontId="146" fillId="0" borderId="61" xfId="129" applyNumberFormat="1" applyFont="1" applyBorder="1" applyAlignment="1">
      <alignment horizontal="right" vertical="center"/>
    </xf>
    <xf numFmtId="3" fontId="146" fillId="0" borderId="61" xfId="129" applyNumberFormat="1" applyFont="1" applyBorder="1"/>
    <xf numFmtId="3" fontId="146" fillId="0" borderId="186" xfId="129" applyNumberFormat="1" applyFont="1" applyBorder="1" applyAlignment="1">
      <alignment horizontal="right" vertical="center"/>
    </xf>
    <xf numFmtId="3" fontId="146" fillId="0" borderId="171" xfId="129" applyNumberFormat="1" applyFont="1" applyBorder="1" applyAlignment="1">
      <alignment horizontal="right" vertical="center"/>
    </xf>
    <xf numFmtId="3" fontId="158" fillId="0" borderId="0" xfId="129" applyNumberFormat="1" applyFont="1"/>
    <xf numFmtId="0" fontId="107" fillId="0" borderId="0" xfId="129" applyFont="1" applyBorder="1" applyAlignment="1">
      <alignment vertical="center"/>
    </xf>
    <xf numFmtId="3" fontId="146" fillId="0" borderId="62" xfId="129" applyNumberFormat="1" applyFont="1" applyBorder="1" applyAlignment="1">
      <alignment horizontal="right" vertical="center"/>
    </xf>
    <xf numFmtId="3" fontId="146" fillId="0" borderId="168" xfId="129" applyNumberFormat="1" applyFont="1" applyBorder="1" applyAlignment="1">
      <alignment horizontal="right" vertical="center"/>
    </xf>
    <xf numFmtId="3" fontId="133" fillId="0" borderId="168" xfId="129" applyNumberFormat="1" applyFont="1" applyBorder="1" applyAlignment="1">
      <alignment horizontal="right" vertical="center"/>
    </xf>
    <xf numFmtId="3" fontId="146" fillId="0" borderId="17" xfId="129" applyNumberFormat="1" applyFont="1" applyBorder="1" applyAlignment="1">
      <alignment horizontal="right" vertical="center"/>
    </xf>
    <xf numFmtId="3" fontId="146" fillId="0" borderId="168" xfId="129" applyNumberFormat="1" applyFont="1" applyBorder="1"/>
    <xf numFmtId="3" fontId="133" fillId="0" borderId="171" xfId="129" applyNumberFormat="1" applyFont="1" applyBorder="1" applyAlignment="1">
      <alignment horizontal="right" vertical="center"/>
    </xf>
    <xf numFmtId="3" fontId="146" fillId="0" borderId="169" xfId="129" applyNumberFormat="1" applyFont="1" applyBorder="1" applyAlignment="1">
      <alignment horizontal="right" vertical="center"/>
    </xf>
    <xf numFmtId="3" fontId="133" fillId="0" borderId="169" xfId="129" applyNumberFormat="1" applyFont="1" applyBorder="1" applyAlignment="1">
      <alignment horizontal="right" vertical="center"/>
    </xf>
    <xf numFmtId="3" fontId="146" fillId="58" borderId="188" xfId="129" applyNumberFormat="1" applyFont="1" applyFill="1" applyBorder="1" applyAlignment="1">
      <alignment horizontal="right" vertical="center"/>
    </xf>
    <xf numFmtId="3" fontId="146" fillId="58" borderId="185" xfId="129" applyNumberFormat="1" applyFont="1" applyFill="1" applyBorder="1" applyAlignment="1">
      <alignment horizontal="right" vertical="center"/>
    </xf>
    <xf numFmtId="3" fontId="146" fillId="0" borderId="185" xfId="129" applyNumberFormat="1" applyFont="1" applyBorder="1"/>
    <xf numFmtId="3" fontId="146" fillId="58" borderId="187" xfId="129" applyNumberFormat="1" applyFont="1" applyFill="1" applyBorder="1" applyAlignment="1">
      <alignment horizontal="right" vertical="center"/>
    </xf>
    <xf numFmtId="0" fontId="146" fillId="59" borderId="15" xfId="129" applyFont="1" applyFill="1" applyBorder="1" applyAlignment="1">
      <alignment wrapText="1"/>
    </xf>
    <xf numFmtId="0" fontId="146" fillId="60" borderId="15" xfId="129" applyFont="1" applyFill="1" applyBorder="1" applyAlignment="1">
      <alignment wrapText="1"/>
    </xf>
    <xf numFmtId="0" fontId="146" fillId="60" borderId="8" xfId="129" applyFont="1" applyFill="1" applyBorder="1" applyAlignment="1">
      <alignment wrapText="1"/>
    </xf>
    <xf numFmtId="0" fontId="134" fillId="61" borderId="1" xfId="129" applyFont="1" applyFill="1" applyBorder="1" applyAlignment="1">
      <alignment horizontal="center" vertical="center"/>
    </xf>
    <xf numFmtId="0" fontId="119" fillId="61" borderId="63" xfId="129" applyFont="1" applyFill="1" applyBorder="1" applyAlignment="1">
      <alignment horizontal="center" vertical="center" wrapText="1"/>
    </xf>
    <xf numFmtId="0" fontId="121" fillId="62" borderId="104" xfId="129" applyFont="1" applyFill="1" applyBorder="1" applyAlignment="1">
      <alignment horizontal="center" vertical="center"/>
    </xf>
    <xf numFmtId="0" fontId="121" fillId="62" borderId="64" xfId="129" applyFont="1" applyFill="1" applyBorder="1" applyAlignment="1">
      <alignment horizontal="center" vertical="center"/>
    </xf>
    <xf numFmtId="3" fontId="119" fillId="61" borderId="63" xfId="129" applyNumberFormat="1" applyFont="1" applyFill="1" applyBorder="1" applyAlignment="1">
      <alignment horizontal="right" vertical="center" wrapText="1"/>
    </xf>
    <xf numFmtId="3" fontId="121" fillId="62" borderId="104" xfId="129" applyNumberFormat="1" applyFont="1" applyFill="1" applyBorder="1" applyAlignment="1">
      <alignment horizontal="right" vertical="center"/>
    </xf>
    <xf numFmtId="3" fontId="121" fillId="62" borderId="64" xfId="129" applyNumberFormat="1" applyFont="1" applyFill="1" applyBorder="1" applyAlignment="1">
      <alignment horizontal="right" vertical="center"/>
    </xf>
    <xf numFmtId="3" fontId="146" fillId="0" borderId="189" xfId="129" applyNumberFormat="1" applyFont="1" applyBorder="1" applyAlignment="1">
      <alignment horizontal="right" vertical="center"/>
    </xf>
    <xf numFmtId="3" fontId="133" fillId="0" borderId="189" xfId="129" applyNumberFormat="1" applyFont="1" applyBorder="1" applyAlignment="1">
      <alignment horizontal="right" vertical="center"/>
    </xf>
    <xf numFmtId="3" fontId="146" fillId="58" borderId="190" xfId="129" applyNumberFormat="1" applyFont="1" applyFill="1" applyBorder="1" applyAlignment="1">
      <alignment horizontal="right" vertical="center"/>
    </xf>
    <xf numFmtId="3" fontId="134" fillId="61" borderId="1" xfId="129" applyNumberFormat="1" applyFont="1" applyFill="1" applyBorder="1" applyAlignment="1">
      <alignment horizontal="right" vertical="center"/>
    </xf>
    <xf numFmtId="0" fontId="134" fillId="61" borderId="1" xfId="129" applyFont="1" applyFill="1" applyBorder="1" applyAlignment="1">
      <alignment horizontal="center" vertical="center" wrapText="1"/>
    </xf>
    <xf numFmtId="3" fontId="146" fillId="0" borderId="29" xfId="129" applyNumberFormat="1" applyFont="1" applyBorder="1" applyAlignment="1">
      <alignment horizontal="right" vertical="center"/>
    </xf>
    <xf numFmtId="3" fontId="146" fillId="0" borderId="191" xfId="129" applyNumberFormat="1" applyFont="1" applyBorder="1" applyAlignment="1">
      <alignment horizontal="right" vertical="center"/>
    </xf>
    <xf numFmtId="3" fontId="133" fillId="0" borderId="191" xfId="129" applyNumberFormat="1" applyFont="1" applyBorder="1" applyAlignment="1">
      <alignment horizontal="right" vertical="center"/>
    </xf>
    <xf numFmtId="3" fontId="146" fillId="58" borderId="182" xfId="129" applyNumberFormat="1" applyFont="1" applyFill="1" applyBorder="1" applyAlignment="1">
      <alignment horizontal="right" vertical="center"/>
    </xf>
    <xf numFmtId="0" fontId="146" fillId="60" borderId="5" xfId="129" applyFont="1" applyFill="1" applyBorder="1" applyAlignment="1">
      <alignment wrapText="1"/>
    </xf>
    <xf numFmtId="3" fontId="146" fillId="0" borderId="179" xfId="129" applyNumberFormat="1" applyFont="1" applyBorder="1" applyAlignment="1">
      <alignment horizontal="right" vertical="center"/>
    </xf>
    <xf numFmtId="0" fontId="121" fillId="62" borderId="69" xfId="129" applyFont="1" applyFill="1" applyBorder="1" applyAlignment="1">
      <alignment horizontal="center" vertical="center"/>
    </xf>
    <xf numFmtId="3" fontId="121" fillId="62" borderId="69" xfId="129" applyNumberFormat="1" applyFont="1" applyFill="1" applyBorder="1" applyAlignment="1">
      <alignment horizontal="right" vertical="center"/>
    </xf>
    <xf numFmtId="3" fontId="119" fillId="61" borderId="184" xfId="129" applyNumberFormat="1" applyFont="1" applyFill="1" applyBorder="1" applyAlignment="1">
      <alignment horizontal="right" vertical="center" wrapText="1"/>
    </xf>
    <xf numFmtId="3" fontId="119" fillId="61" borderId="15" xfId="129" applyNumberFormat="1" applyFont="1" applyFill="1" applyBorder="1" applyAlignment="1">
      <alignment horizontal="right" vertical="center" wrapText="1"/>
    </xf>
    <xf numFmtId="3" fontId="119" fillId="61" borderId="181" xfId="129" applyNumberFormat="1" applyFont="1" applyFill="1" applyBorder="1" applyAlignment="1">
      <alignment horizontal="right" vertical="center" wrapText="1"/>
    </xf>
    <xf numFmtId="0" fontId="121" fillId="62" borderId="61" xfId="129" applyFont="1" applyFill="1" applyBorder="1" applyAlignment="1">
      <alignment horizontal="center" vertical="center"/>
    </xf>
    <xf numFmtId="0" fontId="121" fillId="62" borderId="186" xfId="129" applyFont="1" applyFill="1" applyBorder="1" applyAlignment="1">
      <alignment horizontal="center" vertical="center"/>
    </xf>
    <xf numFmtId="3" fontId="146" fillId="0" borderId="173" xfId="129" applyNumberFormat="1" applyFont="1" applyBorder="1" applyAlignment="1">
      <alignment horizontal="right" vertical="center"/>
    </xf>
    <xf numFmtId="3" fontId="146" fillId="0" borderId="174" xfId="129" applyNumberFormat="1" applyFont="1" applyBorder="1" applyAlignment="1">
      <alignment horizontal="right" vertical="center"/>
    </xf>
    <xf numFmtId="0" fontId="119" fillId="61" borderId="62" xfId="129" applyFont="1" applyFill="1" applyBorder="1" applyAlignment="1">
      <alignment horizontal="center" vertical="center" wrapText="1"/>
    </xf>
    <xf numFmtId="3" fontId="146" fillId="0" borderId="177" xfId="129" applyNumberFormat="1" applyFont="1" applyBorder="1" applyAlignment="1">
      <alignment horizontal="right" vertical="center"/>
    </xf>
    <xf numFmtId="0" fontId="148" fillId="3" borderId="4" xfId="0" applyFont="1" applyFill="1" applyBorder="1" applyAlignment="1">
      <alignment horizontal="center" vertical="center" wrapText="1"/>
    </xf>
    <xf numFmtId="4" fontId="85" fillId="52" borderId="191" xfId="0" applyNumberFormat="1" applyFont="1" applyFill="1" applyBorder="1" applyAlignment="1">
      <alignment vertical="center"/>
    </xf>
    <xf numFmtId="4" fontId="85" fillId="52" borderId="182" xfId="0" applyNumberFormat="1" applyFont="1" applyFill="1" applyBorder="1" applyAlignment="1">
      <alignment vertical="center"/>
    </xf>
    <xf numFmtId="4" fontId="85" fillId="52" borderId="168" xfId="0" applyNumberFormat="1" applyFont="1" applyFill="1" applyBorder="1" applyAlignment="1">
      <alignment vertical="center"/>
    </xf>
    <xf numFmtId="4" fontId="85" fillId="52" borderId="185" xfId="0" applyNumberFormat="1" applyFont="1" applyFill="1" applyBorder="1" applyAlignment="1">
      <alignment vertical="center"/>
    </xf>
    <xf numFmtId="0" fontId="41" fillId="0" borderId="0" xfId="0" applyFont="1" applyFill="1"/>
    <xf numFmtId="0" fontId="23" fillId="0" borderId="0" xfId="0" applyFont="1" applyFill="1"/>
    <xf numFmtId="0" fontId="50" fillId="14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154" fillId="57" borderId="34" xfId="117" applyFont="1" applyFill="1" applyBorder="1" applyAlignment="1">
      <alignment horizontal="center" vertical="center"/>
    </xf>
    <xf numFmtId="0" fontId="154" fillId="57" borderId="65" xfId="117" applyFont="1" applyFill="1" applyBorder="1" applyAlignment="1">
      <alignment horizontal="center" vertical="center"/>
    </xf>
    <xf numFmtId="0" fontId="154" fillId="57" borderId="41" xfId="117" applyFont="1" applyFill="1" applyBorder="1" applyAlignment="1">
      <alignment horizontal="center" vertical="center"/>
    </xf>
    <xf numFmtId="0" fontId="154" fillId="57" borderId="169" xfId="117" applyFont="1" applyFill="1" applyBorder="1" applyAlignment="1">
      <alignment horizontal="center" vertical="center"/>
    </xf>
    <xf numFmtId="0" fontId="154" fillId="57" borderId="168" xfId="117" applyFont="1" applyFill="1" applyBorder="1" applyAlignment="1">
      <alignment horizontal="center" vertical="center"/>
    </xf>
    <xf numFmtId="0" fontId="154" fillId="57" borderId="11" xfId="117" applyFont="1" applyFill="1" applyBorder="1" applyAlignment="1">
      <alignment horizontal="center" vertical="center" wrapText="1"/>
    </xf>
    <xf numFmtId="0" fontId="154" fillId="57" borderId="16" xfId="117" applyFont="1" applyFill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/>
    </xf>
    <xf numFmtId="0" fontId="65" fillId="3" borderId="7" xfId="0" applyFont="1" applyFill="1" applyBorder="1" applyAlignment="1">
      <alignment horizontal="center" vertical="center"/>
    </xf>
    <xf numFmtId="0" fontId="65" fillId="3" borderId="8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2" fontId="65" fillId="3" borderId="7" xfId="0" applyNumberFormat="1" applyFont="1" applyFill="1" applyBorder="1" applyAlignment="1">
      <alignment horizontal="center" vertical="center" wrapText="1"/>
    </xf>
    <xf numFmtId="2" fontId="65" fillId="3" borderId="8" xfId="0" applyNumberFormat="1" applyFont="1" applyFill="1" applyBorder="1" applyAlignment="1">
      <alignment horizontal="center" vertical="center" wrapText="1"/>
    </xf>
    <xf numFmtId="2" fontId="65" fillId="3" borderId="5" xfId="0" applyNumberFormat="1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93" fillId="3" borderId="7" xfId="127" applyFont="1" applyFill="1" applyBorder="1" applyAlignment="1">
      <alignment horizontal="center" vertical="center" wrapText="1"/>
    </xf>
    <xf numFmtId="0" fontId="93" fillId="3" borderId="5" xfId="127" applyFont="1" applyFill="1" applyBorder="1" applyAlignment="1">
      <alignment horizontal="center" vertical="center" wrapText="1"/>
    </xf>
    <xf numFmtId="0" fontId="93" fillId="3" borderId="2" xfId="127" applyFont="1" applyFill="1" applyBorder="1" applyAlignment="1">
      <alignment horizontal="center" vertical="center"/>
    </xf>
    <xf numFmtId="0" fontId="93" fillId="3" borderId="3" xfId="127" applyFont="1" applyFill="1" applyBorder="1" applyAlignment="1">
      <alignment horizontal="center" vertical="center"/>
    </xf>
    <xf numFmtId="0" fontId="93" fillId="3" borderId="4" xfId="127" applyFont="1" applyFill="1" applyBorder="1" applyAlignment="1">
      <alignment horizontal="center" vertical="center"/>
    </xf>
    <xf numFmtId="0" fontId="93" fillId="3" borderId="11" xfId="127" applyFont="1" applyFill="1" applyBorder="1" applyAlignment="1">
      <alignment horizontal="center" vertical="center" wrapText="1"/>
    </xf>
    <xf numFmtId="0" fontId="93" fillId="3" borderId="14" xfId="127" applyFont="1" applyFill="1" applyBorder="1" applyAlignment="1">
      <alignment horizontal="center" vertical="center" wrapText="1"/>
    </xf>
    <xf numFmtId="0" fontId="93" fillId="3" borderId="18" xfId="127" applyFont="1" applyFill="1" applyBorder="1" applyAlignment="1">
      <alignment horizontal="center" vertical="center" wrapText="1"/>
    </xf>
    <xf numFmtId="0" fontId="91" fillId="0" borderId="0" xfId="127" applyFont="1" applyAlignment="1">
      <alignment horizontal="center" vertical="center"/>
    </xf>
    <xf numFmtId="0" fontId="93" fillId="3" borderId="2" xfId="127" applyFont="1" applyFill="1" applyBorder="1" applyAlignment="1">
      <alignment horizontal="center" vertical="center" wrapText="1"/>
    </xf>
    <xf numFmtId="0" fontId="93" fillId="3" borderId="3" xfId="127" applyFont="1" applyFill="1" applyBorder="1" applyAlignment="1">
      <alignment horizontal="center" vertical="center" wrapText="1"/>
    </xf>
    <xf numFmtId="0" fontId="93" fillId="3" borderId="4" xfId="127" applyFont="1" applyFill="1" applyBorder="1" applyAlignment="1">
      <alignment horizontal="center" vertical="center" wrapText="1"/>
    </xf>
    <xf numFmtId="0" fontId="37" fillId="0" borderId="0" xfId="127" applyFont="1" applyAlignment="1">
      <alignment horizontal="center" vertical="center"/>
    </xf>
    <xf numFmtId="0" fontId="104" fillId="3" borderId="7" xfId="127" applyFont="1" applyFill="1" applyBorder="1" applyAlignment="1">
      <alignment horizontal="center" vertical="center"/>
    </xf>
    <xf numFmtId="0" fontId="104" fillId="3" borderId="5" xfId="127" applyFont="1" applyFill="1" applyBorder="1" applyAlignment="1">
      <alignment horizontal="center" vertical="center"/>
    </xf>
    <xf numFmtId="0" fontId="104" fillId="3" borderId="2" xfId="127" applyFont="1" applyFill="1" applyBorder="1" applyAlignment="1">
      <alignment horizontal="center" vertical="center"/>
    </xf>
    <xf numFmtId="0" fontId="104" fillId="3" borderId="3" xfId="127" applyFont="1" applyFill="1" applyBorder="1" applyAlignment="1">
      <alignment horizontal="center" vertical="center"/>
    </xf>
    <xf numFmtId="0" fontId="104" fillId="3" borderId="4" xfId="127" applyFont="1" applyFill="1" applyBorder="1" applyAlignment="1">
      <alignment horizontal="center" vertical="center"/>
    </xf>
    <xf numFmtId="0" fontId="104" fillId="3" borderId="11" xfId="127" applyFont="1" applyFill="1" applyBorder="1" applyAlignment="1">
      <alignment horizontal="center" vertical="center" wrapText="1"/>
    </xf>
    <xf numFmtId="0" fontId="104" fillId="3" borderId="14" xfId="127" applyFont="1" applyFill="1" applyBorder="1" applyAlignment="1">
      <alignment horizontal="center" vertical="center" wrapText="1"/>
    </xf>
    <xf numFmtId="0" fontId="104" fillId="3" borderId="18" xfId="127" applyFont="1" applyFill="1" applyBorder="1" applyAlignment="1">
      <alignment horizontal="center" vertical="center" wrapText="1"/>
    </xf>
    <xf numFmtId="0" fontId="113" fillId="0" borderId="6" xfId="127" applyFont="1" applyBorder="1" applyAlignment="1">
      <alignment horizontal="center" vertical="center"/>
    </xf>
    <xf numFmtId="0" fontId="107" fillId="0" borderId="0" xfId="112" applyFont="1" applyAlignment="1">
      <alignment horizontal="center"/>
    </xf>
    <xf numFmtId="0" fontId="8" fillId="0" borderId="0" xfId="120" applyAlignment="1">
      <alignment horizontal="left" wrapText="1"/>
    </xf>
    <xf numFmtId="0" fontId="96" fillId="18" borderId="11" xfId="120" applyFont="1" applyFill="1" applyBorder="1" applyAlignment="1">
      <alignment horizontal="center" vertical="center" wrapText="1"/>
    </xf>
    <xf numFmtId="0" fontId="96" fillId="18" borderId="14" xfId="120" applyFont="1" applyFill="1" applyBorder="1" applyAlignment="1">
      <alignment horizontal="center" vertical="center" wrapText="1"/>
    </xf>
    <xf numFmtId="0" fontId="96" fillId="18" borderId="18" xfId="120" applyFont="1" applyFill="1" applyBorder="1" applyAlignment="1">
      <alignment horizontal="center" vertical="center" wrapText="1"/>
    </xf>
    <xf numFmtId="0" fontId="143" fillId="3" borderId="11" xfId="120" applyFont="1" applyFill="1" applyBorder="1" applyAlignment="1">
      <alignment horizontal="center" vertical="center"/>
    </xf>
    <xf numFmtId="0" fontId="143" fillId="3" borderId="18" xfId="120" applyFont="1" applyFill="1" applyBorder="1" applyAlignment="1">
      <alignment horizontal="center" vertical="center"/>
    </xf>
    <xf numFmtId="0" fontId="121" fillId="3" borderId="7" xfId="120" applyFont="1" applyFill="1" applyBorder="1" applyAlignment="1">
      <alignment horizontal="center" vertical="center"/>
    </xf>
    <xf numFmtId="0" fontId="121" fillId="3" borderId="8" xfId="120" applyFont="1" applyFill="1" applyBorder="1" applyAlignment="1">
      <alignment horizontal="center" vertical="center"/>
    </xf>
    <xf numFmtId="0" fontId="121" fillId="3" borderId="5" xfId="120" applyFont="1" applyFill="1" applyBorder="1" applyAlignment="1">
      <alignment horizontal="center" vertical="center"/>
    </xf>
    <xf numFmtId="0" fontId="96" fillId="0" borderId="0" xfId="120" applyFont="1" applyAlignment="1">
      <alignment horizontal="center"/>
    </xf>
    <xf numFmtId="0" fontId="89" fillId="18" borderId="54" xfId="0" applyFont="1" applyFill="1" applyBorder="1" applyAlignment="1">
      <alignment horizontal="center" vertical="center" wrapText="1"/>
    </xf>
    <xf numFmtId="0" fontId="89" fillId="18" borderId="60" xfId="0" applyFont="1" applyFill="1" applyBorder="1" applyAlignment="1">
      <alignment horizontal="center" vertical="center" wrapText="1"/>
    </xf>
    <xf numFmtId="0" fontId="50" fillId="18" borderId="2" xfId="0" applyFont="1" applyFill="1" applyBorder="1" applyAlignment="1">
      <alignment horizontal="center" vertical="center" wrapText="1"/>
    </xf>
    <xf numFmtId="0" fontId="50" fillId="18" borderId="3" xfId="0" applyFont="1" applyFill="1" applyBorder="1" applyAlignment="1">
      <alignment horizontal="center" vertical="center" wrapText="1"/>
    </xf>
    <xf numFmtId="0" fontId="50" fillId="18" borderId="4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62" fillId="18" borderId="2" xfId="0" applyFont="1" applyFill="1" applyBorder="1" applyAlignment="1">
      <alignment horizontal="center" vertical="center"/>
    </xf>
    <xf numFmtId="0" fontId="62" fillId="18" borderId="14" xfId="0" applyFont="1" applyFill="1" applyBorder="1" applyAlignment="1">
      <alignment horizontal="center" vertical="center"/>
    </xf>
    <xf numFmtId="0" fontId="62" fillId="18" borderId="4" xfId="0" applyFont="1" applyFill="1" applyBorder="1" applyAlignment="1">
      <alignment horizontal="center" vertical="center"/>
    </xf>
    <xf numFmtId="0" fontId="62" fillId="18" borderId="2" xfId="0" applyFont="1" applyFill="1" applyBorder="1" applyAlignment="1">
      <alignment horizontal="center" vertical="center" wrapText="1"/>
    </xf>
    <xf numFmtId="0" fontId="62" fillId="18" borderId="4" xfId="0" applyFont="1" applyFill="1" applyBorder="1" applyAlignment="1">
      <alignment horizontal="center" vertical="center" wrapText="1"/>
    </xf>
    <xf numFmtId="0" fontId="120" fillId="51" borderId="170" xfId="0" applyFont="1" applyFill="1" applyBorder="1" applyAlignment="1">
      <alignment horizontal="left" vertical="center" wrapText="1" indent="1"/>
    </xf>
    <xf numFmtId="0" fontId="120" fillId="51" borderId="171" xfId="0" applyFont="1" applyFill="1" applyBorder="1" applyAlignment="1">
      <alignment horizontal="left" vertical="center" wrapText="1" indent="1"/>
    </xf>
    <xf numFmtId="0" fontId="120" fillId="51" borderId="34" xfId="0" applyFont="1" applyFill="1" applyBorder="1" applyAlignment="1">
      <alignment horizontal="left" vertical="center" wrapText="1" indent="1"/>
    </xf>
    <xf numFmtId="0" fontId="120" fillId="51" borderId="41" xfId="0" applyFont="1" applyFill="1" applyBorder="1" applyAlignment="1">
      <alignment horizontal="left" vertical="center" wrapText="1" indent="1"/>
    </xf>
    <xf numFmtId="0" fontId="120" fillId="51" borderId="175" xfId="0" applyFont="1" applyFill="1" applyBorder="1" applyAlignment="1">
      <alignment horizontal="left" vertical="center" wrapText="1" indent="1"/>
    </xf>
    <xf numFmtId="0" fontId="120" fillId="51" borderId="147" xfId="0" applyFont="1" applyFill="1" applyBorder="1" applyAlignment="1">
      <alignment horizontal="left" vertical="center" wrapText="1" indent="1"/>
    </xf>
    <xf numFmtId="0" fontId="120" fillId="51" borderId="176" xfId="0" applyFont="1" applyFill="1" applyBorder="1" applyAlignment="1">
      <alignment horizontal="left" vertical="center" indent="1" shrinkToFit="1"/>
    </xf>
    <xf numFmtId="0" fontId="120" fillId="51" borderId="179" xfId="0" applyFont="1" applyFill="1" applyBorder="1" applyAlignment="1">
      <alignment horizontal="left" vertical="center" indent="1" shrinkToFit="1"/>
    </xf>
    <xf numFmtId="0" fontId="120" fillId="50" borderId="91" xfId="0" applyFont="1" applyFill="1" applyBorder="1" applyAlignment="1">
      <alignment horizontal="center" vertical="center" wrapText="1"/>
    </xf>
    <xf numFmtId="0" fontId="120" fillId="50" borderId="115" xfId="0" applyFont="1" applyFill="1" applyBorder="1" applyAlignment="1">
      <alignment horizontal="center" vertical="center" wrapText="1"/>
    </xf>
    <xf numFmtId="0" fontId="120" fillId="50" borderId="121" xfId="0" applyFont="1" applyFill="1" applyBorder="1" applyAlignment="1">
      <alignment horizontal="center" vertical="center" wrapText="1"/>
    </xf>
    <xf numFmtId="0" fontId="120" fillId="50" borderId="2" xfId="0" applyFont="1" applyFill="1" applyBorder="1" applyAlignment="1">
      <alignment horizontal="center" vertical="center" wrapText="1"/>
    </xf>
    <xf numFmtId="0" fontId="119" fillId="56" borderId="2" xfId="0" applyFont="1" applyFill="1" applyBorder="1" applyAlignment="1">
      <alignment horizontal="center" vertical="center" wrapText="1"/>
    </xf>
    <xf numFmtId="0" fontId="119" fillId="56" borderId="3" xfId="0" applyFont="1" applyFill="1" applyBorder="1" applyAlignment="1">
      <alignment horizontal="center" vertical="center" wrapText="1"/>
    </xf>
    <xf numFmtId="0" fontId="119" fillId="56" borderId="4" xfId="0" applyFont="1" applyFill="1" applyBorder="1" applyAlignment="1">
      <alignment horizontal="center" vertical="center" wrapText="1"/>
    </xf>
    <xf numFmtId="0" fontId="120" fillId="51" borderId="129" xfId="0" applyFont="1" applyFill="1" applyBorder="1" applyAlignment="1">
      <alignment horizontal="left" vertical="center" wrapText="1" indent="1"/>
    </xf>
    <xf numFmtId="0" fontId="120" fillId="51" borderId="33" xfId="0" applyFont="1" applyFill="1" applyBorder="1" applyAlignment="1">
      <alignment horizontal="left" vertical="center" wrapText="1" indent="1"/>
    </xf>
    <xf numFmtId="0" fontId="120" fillId="51" borderId="172" xfId="0" applyFont="1" applyFill="1" applyBorder="1" applyAlignment="1">
      <alignment horizontal="left" vertical="center" wrapText="1" indent="1"/>
    </xf>
    <xf numFmtId="0" fontId="120" fillId="51" borderId="174" xfId="0" applyFont="1" applyFill="1" applyBorder="1" applyAlignment="1">
      <alignment horizontal="left" vertical="center" wrapText="1" indent="1"/>
    </xf>
    <xf numFmtId="0" fontId="120" fillId="48" borderId="75" xfId="0" applyFont="1" applyFill="1" applyBorder="1" applyAlignment="1">
      <alignment horizontal="center" vertical="center" wrapText="1"/>
    </xf>
    <xf numFmtId="0" fontId="120" fillId="48" borderId="76" xfId="0" applyFont="1" applyFill="1" applyBorder="1" applyAlignment="1">
      <alignment horizontal="center" vertical="center" wrapText="1"/>
    </xf>
    <xf numFmtId="0" fontId="120" fillId="48" borderId="117" xfId="0" applyFont="1" applyFill="1" applyBorder="1" applyAlignment="1">
      <alignment horizontal="center" vertical="center" wrapText="1"/>
    </xf>
    <xf numFmtId="0" fontId="120" fillId="14" borderId="118" xfId="0" applyFont="1" applyFill="1" applyBorder="1" applyAlignment="1">
      <alignment horizontal="center" vertical="center" wrapText="1"/>
    </xf>
    <xf numFmtId="0" fontId="120" fillId="14" borderId="80" xfId="0" applyFont="1" applyFill="1" applyBorder="1" applyAlignment="1">
      <alignment horizontal="center" vertical="center" wrapText="1"/>
    </xf>
    <xf numFmtId="0" fontId="120" fillId="14" borderId="119" xfId="0" applyFont="1" applyFill="1" applyBorder="1" applyAlignment="1">
      <alignment horizontal="center" vertical="center" wrapText="1"/>
    </xf>
    <xf numFmtId="0" fontId="119" fillId="49" borderId="75" xfId="0" applyFont="1" applyFill="1" applyBorder="1" applyAlignment="1">
      <alignment horizontal="center" vertical="center" wrapText="1"/>
    </xf>
    <xf numFmtId="0" fontId="119" fillId="49" borderId="76" xfId="0" applyFont="1" applyFill="1" applyBorder="1" applyAlignment="1">
      <alignment horizontal="center" vertical="center" wrapText="1"/>
    </xf>
    <xf numFmtId="0" fontId="119" fillId="49" borderId="107" xfId="0" applyFont="1" applyFill="1" applyBorder="1" applyAlignment="1">
      <alignment horizontal="center" vertical="center" wrapText="1"/>
    </xf>
    <xf numFmtId="0" fontId="120" fillId="50" borderId="89" xfId="0" applyFont="1" applyFill="1" applyBorder="1" applyAlignment="1">
      <alignment horizontal="center" vertical="center" wrapText="1"/>
    </xf>
    <xf numFmtId="0" fontId="120" fillId="50" borderId="108" xfId="0" applyFont="1" applyFill="1" applyBorder="1" applyAlignment="1">
      <alignment horizontal="center" vertical="center" wrapText="1"/>
    </xf>
    <xf numFmtId="0" fontId="120" fillId="50" borderId="120" xfId="0" applyFont="1" applyFill="1" applyBorder="1" applyAlignment="1">
      <alignment horizontal="center" vertical="center" wrapText="1"/>
    </xf>
    <xf numFmtId="0" fontId="120" fillId="50" borderId="90" xfId="0" applyFont="1" applyFill="1" applyBorder="1" applyAlignment="1">
      <alignment horizontal="center" vertical="center" wrapText="1"/>
    </xf>
    <xf numFmtId="0" fontId="119" fillId="47" borderId="75" xfId="0" applyFont="1" applyFill="1" applyBorder="1" applyAlignment="1">
      <alignment horizontal="center" vertical="center" wrapText="1"/>
    </xf>
    <xf numFmtId="0" fontId="119" fillId="47" borderId="76" xfId="0" applyFont="1" applyFill="1" applyBorder="1" applyAlignment="1">
      <alignment horizontal="center" vertical="center" wrapText="1"/>
    </xf>
    <xf numFmtId="0" fontId="119" fillId="47" borderId="107" xfId="0" applyFont="1" applyFill="1" applyBorder="1" applyAlignment="1">
      <alignment horizontal="center" vertical="center" wrapText="1"/>
    </xf>
    <xf numFmtId="0" fontId="120" fillId="48" borderId="84" xfId="0" applyFont="1" applyFill="1" applyBorder="1" applyAlignment="1">
      <alignment horizontal="center" vertical="center" wrapText="1"/>
    </xf>
    <xf numFmtId="0" fontId="120" fillId="48" borderId="85" xfId="0" applyFont="1" applyFill="1" applyBorder="1" applyAlignment="1">
      <alignment horizontal="center" vertical="center" wrapText="1"/>
    </xf>
    <xf numFmtId="0" fontId="120" fillId="48" borderId="87" xfId="0" applyFont="1" applyFill="1" applyBorder="1" applyAlignment="1">
      <alignment horizontal="center" vertical="center" wrapText="1"/>
    </xf>
    <xf numFmtId="0" fontId="120" fillId="48" borderId="83" xfId="0" applyFont="1" applyFill="1" applyBorder="1" applyAlignment="1">
      <alignment horizontal="center" vertical="center" wrapText="1"/>
    </xf>
    <xf numFmtId="0" fontId="120" fillId="48" borderId="6" xfId="0" applyFont="1" applyFill="1" applyBorder="1" applyAlignment="1">
      <alignment horizontal="center" vertical="center" wrapText="1"/>
    </xf>
    <xf numFmtId="0" fontId="120" fillId="48" borderId="12" xfId="0" applyFont="1" applyFill="1" applyBorder="1" applyAlignment="1">
      <alignment horizontal="center" vertical="center" wrapText="1"/>
    </xf>
    <xf numFmtId="0" fontId="120" fillId="0" borderId="92" xfId="0" applyFont="1" applyBorder="1" applyAlignment="1">
      <alignment horizontal="center" vertical="center" wrapText="1"/>
    </xf>
    <xf numFmtId="0" fontId="120" fillId="0" borderId="114" xfId="0" applyFont="1" applyBorder="1" applyAlignment="1">
      <alignment horizontal="center" vertical="center" wrapText="1"/>
    </xf>
    <xf numFmtId="0" fontId="120" fillId="48" borderId="90" xfId="0" applyFont="1" applyFill="1" applyBorder="1" applyAlignment="1">
      <alignment horizontal="center" vertical="center" wrapText="1"/>
    </xf>
    <xf numFmtId="0" fontId="120" fillId="48" borderId="108" xfId="0" applyFont="1" applyFill="1" applyBorder="1" applyAlignment="1">
      <alignment horizontal="center" vertical="center" wrapText="1"/>
    </xf>
    <xf numFmtId="0" fontId="120" fillId="48" borderId="2" xfId="0" applyFont="1" applyFill="1" applyBorder="1" applyAlignment="1">
      <alignment horizontal="center" vertical="center" wrapText="1"/>
    </xf>
    <xf numFmtId="0" fontId="120" fillId="48" borderId="115" xfId="0" applyFont="1" applyFill="1" applyBorder="1" applyAlignment="1">
      <alignment horizontal="center" vertical="center" wrapText="1"/>
    </xf>
    <xf numFmtId="0" fontId="120" fillId="48" borderId="88" xfId="0" applyFont="1" applyFill="1" applyBorder="1" applyAlignment="1">
      <alignment horizontal="center" vertical="center" wrapText="1"/>
    </xf>
    <xf numFmtId="0" fontId="120" fillId="48" borderId="14" xfId="0" applyFont="1" applyFill="1" applyBorder="1" applyAlignment="1">
      <alignment horizontal="center" vertical="center" wrapText="1"/>
    </xf>
    <xf numFmtId="0" fontId="120" fillId="48" borderId="18" xfId="0" applyFont="1" applyFill="1" applyBorder="1" applyAlignment="1">
      <alignment horizontal="center" vertical="center" wrapText="1"/>
    </xf>
    <xf numFmtId="0" fontId="120" fillId="48" borderId="77" xfId="0" applyFont="1" applyFill="1" applyBorder="1" applyAlignment="1">
      <alignment horizontal="center" vertical="center" wrapText="1"/>
    </xf>
    <xf numFmtId="0" fontId="120" fillId="48" borderId="0" xfId="0" applyFont="1" applyFill="1" applyAlignment="1">
      <alignment horizontal="center" vertical="center" wrapText="1"/>
    </xf>
    <xf numFmtId="0" fontId="120" fillId="48" borderId="13" xfId="0" applyFont="1" applyFill="1" applyBorder="1" applyAlignment="1">
      <alignment horizontal="center" vertical="center" wrapText="1"/>
    </xf>
    <xf numFmtId="0" fontId="120" fillId="48" borderId="79" xfId="0" applyFont="1" applyFill="1" applyBorder="1" applyAlignment="1">
      <alignment horizontal="center" vertical="center" wrapText="1"/>
    </xf>
    <xf numFmtId="0" fontId="120" fillId="48" borderId="80" xfId="0" applyFont="1" applyFill="1" applyBorder="1" applyAlignment="1">
      <alignment horizontal="center" vertical="center" wrapText="1"/>
    </xf>
    <xf numFmtId="0" fontId="120" fillId="48" borderId="81" xfId="0" applyFont="1" applyFill="1" applyBorder="1" applyAlignment="1">
      <alignment horizontal="center" vertical="center" wrapText="1"/>
    </xf>
    <xf numFmtId="0" fontId="120" fillId="14" borderId="116" xfId="0" applyFont="1" applyFill="1" applyBorder="1" applyAlignment="1">
      <alignment horizontal="center" vertical="center" wrapText="1"/>
    </xf>
    <xf numFmtId="0" fontId="120" fillId="14" borderId="8" xfId="0" applyFont="1" applyFill="1" applyBorder="1" applyAlignment="1">
      <alignment horizontal="center" vertical="center" wrapText="1"/>
    </xf>
    <xf numFmtId="0" fontId="120" fillId="14" borderId="112" xfId="0" applyFont="1" applyFill="1" applyBorder="1" applyAlignment="1">
      <alignment horizontal="center" vertical="center" wrapText="1"/>
    </xf>
    <xf numFmtId="0" fontId="120" fillId="48" borderId="11" xfId="0" applyFont="1" applyFill="1" applyBorder="1" applyAlignment="1">
      <alignment horizontal="center" vertical="center" wrapText="1"/>
    </xf>
    <xf numFmtId="0" fontId="120" fillId="48" borderId="122" xfId="0" applyFont="1" applyFill="1" applyBorder="1" applyAlignment="1">
      <alignment horizontal="center" vertical="center" wrapText="1"/>
    </xf>
    <xf numFmtId="0" fontId="120" fillId="48" borderId="9" xfId="0" applyFont="1" applyFill="1" applyBorder="1" applyAlignment="1">
      <alignment horizontal="center" vertical="center" wrapText="1"/>
    </xf>
    <xf numFmtId="0" fontId="120" fillId="48" borderId="161" xfId="0" applyFont="1" applyFill="1" applyBorder="1" applyAlignment="1">
      <alignment horizontal="center" vertical="center" wrapText="1"/>
    </xf>
    <xf numFmtId="0" fontId="120" fillId="14" borderId="162" xfId="0" applyFont="1" applyFill="1" applyBorder="1" applyAlignment="1">
      <alignment horizontal="center" vertical="center" wrapText="1"/>
    </xf>
    <xf numFmtId="0" fontId="120" fillId="14" borderId="163" xfId="0" applyFont="1" applyFill="1" applyBorder="1" applyAlignment="1">
      <alignment horizontal="center" vertical="center" wrapText="1"/>
    </xf>
    <xf numFmtId="0" fontId="118" fillId="0" borderId="0" xfId="0" applyFont="1" applyAlignment="1">
      <alignment horizontal="center" vertical="center" wrapText="1"/>
    </xf>
    <xf numFmtId="0" fontId="119" fillId="45" borderId="75" xfId="0" applyFont="1" applyFill="1" applyBorder="1" applyAlignment="1">
      <alignment horizontal="center" vertical="center" wrapText="1"/>
    </xf>
    <xf numFmtId="0" fontId="119" fillId="45" borderId="76" xfId="0" applyFont="1" applyFill="1" applyBorder="1" applyAlignment="1">
      <alignment horizontal="center" vertical="center" wrapText="1"/>
    </xf>
    <xf numFmtId="0" fontId="119" fillId="45" borderId="107" xfId="0" applyFont="1" applyFill="1" applyBorder="1" applyAlignment="1">
      <alignment horizontal="center" vertical="center" wrapText="1"/>
    </xf>
    <xf numFmtId="0" fontId="120" fillId="46" borderId="84" xfId="0" applyFont="1" applyFill="1" applyBorder="1" applyAlignment="1">
      <alignment horizontal="center" vertical="center" wrapText="1"/>
    </xf>
    <xf numFmtId="0" fontId="120" fillId="46" borderId="85" xfId="0" applyFont="1" applyFill="1" applyBorder="1" applyAlignment="1">
      <alignment horizontal="center" vertical="center" wrapText="1"/>
    </xf>
    <xf numFmtId="0" fontId="120" fillId="46" borderId="87" xfId="0" applyFont="1" applyFill="1" applyBorder="1" applyAlignment="1">
      <alignment horizontal="center" vertical="center" wrapText="1"/>
    </xf>
    <xf numFmtId="0" fontId="120" fillId="46" borderId="109" xfId="0" applyFont="1" applyFill="1" applyBorder="1" applyAlignment="1">
      <alignment horizontal="center" vertical="center" wrapText="1"/>
    </xf>
    <xf numFmtId="0" fontId="120" fillId="46" borderId="110" xfId="0" applyFont="1" applyFill="1" applyBorder="1" applyAlignment="1">
      <alignment horizontal="center" vertical="center" wrapText="1"/>
    </xf>
    <xf numFmtId="0" fontId="120" fillId="46" borderId="111" xfId="0" applyFont="1" applyFill="1" applyBorder="1" applyAlignment="1">
      <alignment horizontal="center" vertical="center" wrapText="1"/>
    </xf>
    <xf numFmtId="0" fontId="120" fillId="0" borderId="112" xfId="0" applyFont="1" applyBorder="1" applyAlignment="1">
      <alignment horizontal="center" vertical="center" wrapText="1"/>
    </xf>
    <xf numFmtId="0" fontId="120" fillId="46" borderId="90" xfId="0" applyFont="1" applyFill="1" applyBorder="1" applyAlignment="1">
      <alignment horizontal="center" vertical="center" wrapText="1"/>
    </xf>
    <xf numFmtId="0" fontId="120" fillId="46" borderId="108" xfId="0" applyFont="1" applyFill="1" applyBorder="1" applyAlignment="1">
      <alignment horizontal="center" vertical="center" wrapText="1"/>
    </xf>
    <xf numFmtId="0" fontId="120" fillId="46" borderId="86" xfId="0" applyFont="1" applyFill="1" applyBorder="1" applyAlignment="1">
      <alignment horizontal="center" vertical="center" wrapText="1"/>
    </xf>
    <xf numFmtId="0" fontId="120" fillId="46" borderId="113" xfId="0" applyFont="1" applyFill="1" applyBorder="1" applyAlignment="1">
      <alignment horizontal="center" vertical="center" wrapText="1"/>
    </xf>
    <xf numFmtId="0" fontId="129" fillId="0" borderId="0" xfId="2" applyFont="1" applyAlignment="1">
      <alignment horizontal="left" wrapText="1"/>
    </xf>
    <xf numFmtId="0" fontId="134" fillId="0" borderId="0" xfId="12" applyFont="1" applyAlignment="1">
      <alignment horizontal="center" vertical="center" wrapText="1"/>
    </xf>
    <xf numFmtId="0" fontId="133" fillId="0" borderId="0" xfId="12" applyFont="1" applyAlignment="1">
      <alignment horizontal="center"/>
    </xf>
    <xf numFmtId="0" fontId="122" fillId="0" borderId="0" xfId="2" applyFont="1" applyAlignment="1">
      <alignment horizontal="center" vertical="center"/>
    </xf>
    <xf numFmtId="0" fontId="126" fillId="3" borderId="144" xfId="12" applyFont="1" applyFill="1" applyBorder="1" applyAlignment="1">
      <alignment horizontal="center" vertical="center" wrapText="1"/>
    </xf>
    <xf numFmtId="0" fontId="126" fillId="3" borderId="32" xfId="12" applyFont="1" applyFill="1" applyBorder="1" applyAlignment="1">
      <alignment horizontal="center" vertical="center" wrapText="1"/>
    </xf>
    <xf numFmtId="0" fontId="126" fillId="3" borderId="45" xfId="12" applyFont="1" applyFill="1" applyBorder="1" applyAlignment="1">
      <alignment horizontal="center" vertical="center" wrapText="1"/>
    </xf>
    <xf numFmtId="0" fontId="126" fillId="3" borderId="143" xfId="2" applyFont="1" applyFill="1" applyBorder="1" applyAlignment="1">
      <alignment horizontal="center" vertical="center" wrapText="1"/>
    </xf>
    <xf numFmtId="0" fontId="126" fillId="3" borderId="40" xfId="2" applyFont="1" applyFill="1" applyBorder="1" applyAlignment="1">
      <alignment horizontal="center" vertical="center" wrapText="1"/>
    </xf>
    <xf numFmtId="0" fontId="126" fillId="3" borderId="37" xfId="2" applyFont="1" applyFill="1" applyBorder="1" applyAlignment="1">
      <alignment horizontal="center" vertical="center" wrapText="1"/>
    </xf>
    <xf numFmtId="0" fontId="126" fillId="3" borderId="141" xfId="12" applyFont="1" applyFill="1" applyBorder="1" applyAlignment="1">
      <alignment horizontal="center" vertical="center" wrapText="1"/>
    </xf>
    <xf numFmtId="0" fontId="126" fillId="3" borderId="21" xfId="12" applyFont="1" applyFill="1" applyBorder="1" applyAlignment="1">
      <alignment horizontal="center" vertical="center" wrapText="1"/>
    </xf>
    <xf numFmtId="0" fontId="126" fillId="3" borderId="50" xfId="12" applyFont="1" applyFill="1" applyBorder="1" applyAlignment="1">
      <alignment horizontal="center" vertical="center" wrapText="1"/>
    </xf>
    <xf numFmtId="0" fontId="126" fillId="3" borderId="152" xfId="2" applyFont="1" applyFill="1" applyBorder="1" applyAlignment="1">
      <alignment horizontal="center" vertical="center" wrapText="1"/>
    </xf>
    <xf numFmtId="0" fontId="126" fillId="3" borderId="20" xfId="2" applyFont="1" applyFill="1" applyBorder="1" applyAlignment="1">
      <alignment horizontal="center" vertical="center" wrapText="1"/>
    </xf>
    <xf numFmtId="0" fontId="126" fillId="3" borderId="44" xfId="2" applyFont="1" applyFill="1" applyBorder="1" applyAlignment="1">
      <alignment horizontal="center" vertical="center" wrapText="1"/>
    </xf>
    <xf numFmtId="0" fontId="122" fillId="0" borderId="6" xfId="2" applyFont="1" applyBorder="1" applyAlignment="1">
      <alignment horizontal="center" vertical="center"/>
    </xf>
    <xf numFmtId="0" fontId="125" fillId="3" borderId="30" xfId="12" applyFont="1" applyFill="1" applyBorder="1" applyAlignment="1">
      <alignment horizontal="center" vertical="center" wrapText="1"/>
    </xf>
    <xf numFmtId="0" fontId="125" fillId="3" borderId="31" xfId="12" applyFont="1" applyFill="1" applyBorder="1" applyAlignment="1">
      <alignment horizontal="center" vertical="center" wrapText="1"/>
    </xf>
    <xf numFmtId="0" fontId="125" fillId="3" borderId="155" xfId="12" applyFont="1" applyFill="1" applyBorder="1" applyAlignment="1">
      <alignment horizontal="center" vertical="center" wrapText="1"/>
    </xf>
    <xf numFmtId="0" fontId="125" fillId="3" borderId="16" xfId="12" applyFont="1" applyFill="1" applyBorder="1" applyAlignment="1">
      <alignment horizontal="center" vertical="center" wrapText="1"/>
    </xf>
    <xf numFmtId="0" fontId="125" fillId="3" borderId="29" xfId="12" applyFont="1" applyFill="1" applyBorder="1" applyAlignment="1">
      <alignment horizontal="center" vertical="center" wrapText="1"/>
    </xf>
    <xf numFmtId="0" fontId="124" fillId="3" borderId="11" xfId="12" applyFont="1" applyFill="1" applyBorder="1" applyAlignment="1">
      <alignment horizontal="center" vertical="center" wrapText="1"/>
    </xf>
    <xf numFmtId="0" fontId="124" fillId="3" borderId="18" xfId="12" applyFont="1" applyFill="1" applyBorder="1" applyAlignment="1">
      <alignment horizontal="center" vertical="center" wrapText="1"/>
    </xf>
    <xf numFmtId="0" fontId="124" fillId="3" borderId="49" xfId="12" applyFont="1" applyFill="1" applyBorder="1" applyAlignment="1">
      <alignment horizontal="center" vertical="center" wrapText="1"/>
    </xf>
    <xf numFmtId="0" fontId="124" fillId="3" borderId="35" xfId="12" applyFont="1" applyFill="1" applyBorder="1" applyAlignment="1">
      <alignment horizontal="center" vertical="center" wrapText="1"/>
    </xf>
    <xf numFmtId="0" fontId="124" fillId="3" borderId="14" xfId="12" applyFont="1" applyFill="1" applyBorder="1" applyAlignment="1">
      <alignment horizontal="center" vertical="center" wrapText="1"/>
    </xf>
    <xf numFmtId="0" fontId="124" fillId="3" borderId="25" xfId="12" applyFont="1" applyFill="1" applyBorder="1" applyAlignment="1">
      <alignment horizontal="center" vertical="center" wrapText="1"/>
    </xf>
    <xf numFmtId="0" fontId="125" fillId="3" borderId="156" xfId="12" applyFont="1" applyFill="1" applyBorder="1" applyAlignment="1">
      <alignment horizontal="center" vertical="center" wrapText="1"/>
    </xf>
    <xf numFmtId="0" fontId="123" fillId="3" borderId="7" xfId="12" applyFont="1" applyFill="1" applyBorder="1" applyAlignment="1">
      <alignment horizontal="center" vertical="center" wrapText="1"/>
    </xf>
    <xf numFmtId="0" fontId="123" fillId="3" borderId="8" xfId="12" applyFont="1" applyFill="1" applyBorder="1" applyAlignment="1">
      <alignment horizontal="center" vertical="center" wrapText="1"/>
    </xf>
    <xf numFmtId="0" fontId="123" fillId="3" borderId="5" xfId="12" applyFont="1" applyFill="1" applyBorder="1" applyAlignment="1">
      <alignment horizontal="center" vertical="center" wrapText="1"/>
    </xf>
    <xf numFmtId="0" fontId="122" fillId="0" borderId="6" xfId="2" applyFont="1" applyBorder="1" applyAlignment="1">
      <alignment horizontal="center" vertical="center" wrapText="1"/>
    </xf>
    <xf numFmtId="0" fontId="123" fillId="3" borderId="7" xfId="2" applyFont="1" applyFill="1" applyBorder="1" applyAlignment="1">
      <alignment horizontal="center" vertical="center"/>
    </xf>
    <xf numFmtId="0" fontId="123" fillId="3" borderId="8" xfId="2" applyFont="1" applyFill="1" applyBorder="1" applyAlignment="1">
      <alignment horizontal="center" vertical="center"/>
    </xf>
    <xf numFmtId="0" fontId="123" fillId="3" borderId="5" xfId="2" applyFont="1" applyFill="1" applyBorder="1" applyAlignment="1">
      <alignment horizontal="center" vertical="center"/>
    </xf>
    <xf numFmtId="0" fontId="124" fillId="3" borderId="46" xfId="2" applyFont="1" applyFill="1" applyBorder="1" applyAlignment="1">
      <alignment horizontal="center" vertical="center" wrapText="1"/>
    </xf>
    <xf numFmtId="0" fontId="124" fillId="3" borderId="48" xfId="2" applyFont="1" applyFill="1" applyBorder="1" applyAlignment="1">
      <alignment horizontal="center" vertical="center" wrapText="1"/>
    </xf>
    <xf numFmtId="0" fontId="125" fillId="3" borderId="30" xfId="2" applyFont="1" applyFill="1" applyBorder="1" applyAlignment="1">
      <alignment horizontal="center" vertical="center" wrapText="1"/>
    </xf>
    <xf numFmtId="0" fontId="125" fillId="3" borderId="155" xfId="2" applyFont="1" applyFill="1" applyBorder="1" applyAlignment="1">
      <alignment horizontal="center" vertical="center" wrapText="1"/>
    </xf>
    <xf numFmtId="0" fontId="125" fillId="3" borderId="17" xfId="2" applyFont="1" applyFill="1" applyBorder="1" applyAlignment="1">
      <alignment horizontal="center" vertical="center" wrapText="1"/>
    </xf>
    <xf numFmtId="0" fontId="125" fillId="3" borderId="29" xfId="2" applyFont="1" applyFill="1" applyBorder="1" applyAlignment="1">
      <alignment horizontal="center" vertical="center" wrapText="1"/>
    </xf>
    <xf numFmtId="0" fontId="125" fillId="3" borderId="16" xfId="2" applyFont="1" applyFill="1" applyBorder="1" applyAlignment="1">
      <alignment horizontal="center" vertical="center" wrapText="1"/>
    </xf>
    <xf numFmtId="0" fontId="124" fillId="3" borderId="47" xfId="2" applyFont="1" applyFill="1" applyBorder="1" applyAlignment="1">
      <alignment horizontal="center" vertical="center" wrapText="1"/>
    </xf>
    <xf numFmtId="0" fontId="125" fillId="3" borderId="31" xfId="2" applyFont="1" applyFill="1" applyBorder="1" applyAlignment="1">
      <alignment horizontal="center" vertical="center" wrapText="1"/>
    </xf>
    <xf numFmtId="0" fontId="137" fillId="3" borderId="11" xfId="2" applyFont="1" applyFill="1" applyBorder="1" applyAlignment="1">
      <alignment horizontal="center" vertical="center" wrapText="1"/>
    </xf>
    <xf numFmtId="0" fontId="137" fillId="3" borderId="14" xfId="2" applyFont="1" applyFill="1" applyBorder="1" applyAlignment="1">
      <alignment horizontal="center" vertical="center" wrapText="1"/>
    </xf>
    <xf numFmtId="0" fontId="137" fillId="3" borderId="18" xfId="2" applyFont="1" applyFill="1" applyBorder="1" applyAlignment="1">
      <alignment horizontal="center" vertical="center" wrapText="1"/>
    </xf>
    <xf numFmtId="0" fontId="137" fillId="3" borderId="16" xfId="2" applyFont="1" applyFill="1" applyBorder="1" applyAlignment="1">
      <alignment horizontal="center" vertical="center" wrapText="1"/>
    </xf>
    <xf numFmtId="0" fontId="137" fillId="3" borderId="17" xfId="2" applyFont="1" applyFill="1" applyBorder="1" applyAlignment="1">
      <alignment horizontal="center" vertical="center" wrapText="1"/>
    </xf>
    <xf numFmtId="0" fontId="137" fillId="3" borderId="29" xfId="2" applyFont="1" applyFill="1" applyBorder="1" applyAlignment="1">
      <alignment horizontal="center" vertical="center" wrapText="1"/>
    </xf>
    <xf numFmtId="0" fontId="139" fillId="0" borderId="127" xfId="2" applyFont="1" applyBorder="1" applyAlignment="1">
      <alignment horizontal="center" vertical="center"/>
    </xf>
    <xf numFmtId="0" fontId="139" fillId="0" borderId="123" xfId="2" applyFont="1" applyBorder="1" applyAlignment="1">
      <alignment horizontal="center" vertical="center"/>
    </xf>
    <xf numFmtId="0" fontId="139" fillId="0" borderId="126" xfId="2" applyFont="1" applyBorder="1" applyAlignment="1">
      <alignment horizontal="center" vertical="center"/>
    </xf>
    <xf numFmtId="0" fontId="139" fillId="0" borderId="125" xfId="2" applyFont="1" applyBorder="1" applyAlignment="1">
      <alignment horizontal="center" vertical="center"/>
    </xf>
    <xf numFmtId="0" fontId="139" fillId="0" borderId="124" xfId="2" applyFont="1" applyBorder="1" applyAlignment="1">
      <alignment horizontal="center" vertical="center"/>
    </xf>
    <xf numFmtId="0" fontId="135" fillId="0" borderId="6" xfId="2" applyFont="1" applyBorder="1" applyAlignment="1">
      <alignment horizontal="center" vertical="center"/>
    </xf>
    <xf numFmtId="0" fontId="135" fillId="0" borderId="6" xfId="2" applyFont="1" applyBorder="1" applyAlignment="1">
      <alignment horizontal="center" vertical="center" wrapText="1"/>
    </xf>
    <xf numFmtId="0" fontId="137" fillId="3" borderId="0" xfId="2" applyFont="1" applyFill="1" applyBorder="1" applyAlignment="1">
      <alignment horizontal="center" vertical="center" wrapText="1"/>
    </xf>
    <xf numFmtId="0" fontId="137" fillId="3" borderId="13" xfId="2" applyFont="1" applyFill="1" applyBorder="1" applyAlignment="1">
      <alignment horizontal="center" vertical="center" wrapText="1"/>
    </xf>
    <xf numFmtId="0" fontId="137" fillId="3" borderId="10" xfId="2" applyFont="1" applyFill="1" applyBorder="1" applyAlignment="1">
      <alignment horizontal="center" vertical="center" wrapText="1"/>
    </xf>
    <xf numFmtId="0" fontId="47" fillId="0" borderId="0" xfId="2" applyFont="1" applyAlignment="1">
      <alignment horizontal="center" vertical="center" textRotation="180"/>
    </xf>
    <xf numFmtId="0" fontId="136" fillId="0" borderId="10" xfId="2" applyFont="1" applyBorder="1" applyAlignment="1">
      <alignment horizontal="center" vertical="center" textRotation="90"/>
    </xf>
    <xf numFmtId="0" fontId="136" fillId="0" borderId="49" xfId="2" applyFont="1" applyBorder="1" applyAlignment="1">
      <alignment horizontal="center" vertical="center" textRotation="90"/>
    </xf>
    <xf numFmtId="3" fontId="137" fillId="3" borderId="11" xfId="2" applyNumberFormat="1" applyFont="1" applyFill="1" applyBorder="1" applyAlignment="1">
      <alignment horizontal="center" vertical="center" wrapText="1"/>
    </xf>
    <xf numFmtId="3" fontId="137" fillId="3" borderId="18" xfId="2" applyNumberFormat="1" applyFont="1" applyFill="1" applyBorder="1" applyAlignment="1">
      <alignment horizontal="center" vertical="center" wrapText="1"/>
    </xf>
    <xf numFmtId="3" fontId="137" fillId="3" borderId="16" xfId="2" applyNumberFormat="1" applyFont="1" applyFill="1" applyBorder="1" applyAlignment="1">
      <alignment horizontal="center" vertical="center" wrapText="1"/>
    </xf>
    <xf numFmtId="3" fontId="137" fillId="3" borderId="29" xfId="2" applyNumberFormat="1" applyFont="1" applyFill="1" applyBorder="1" applyAlignment="1">
      <alignment horizontal="center" vertical="center" wrapText="1"/>
    </xf>
    <xf numFmtId="0" fontId="124" fillId="0" borderId="0" xfId="2" applyFont="1" applyBorder="1" applyAlignment="1">
      <alignment horizontal="center" vertical="center"/>
    </xf>
    <xf numFmtId="0" fontId="124" fillId="0" borderId="6" xfId="2" applyFont="1" applyBorder="1" applyAlignment="1">
      <alignment horizontal="center" vertical="center"/>
    </xf>
    <xf numFmtId="0" fontId="136" fillId="0" borderId="11" xfId="2" applyFont="1" applyBorder="1" applyAlignment="1">
      <alignment horizontal="center" vertical="center" textRotation="90"/>
    </xf>
    <xf numFmtId="0" fontId="42" fillId="3" borderId="7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50" fillId="18" borderId="2" xfId="35" applyFont="1" applyFill="1" applyBorder="1" applyAlignment="1">
      <alignment horizontal="center" vertical="center" wrapText="1"/>
    </xf>
    <xf numFmtId="0" fontId="50" fillId="18" borderId="3" xfId="35" applyFont="1" applyFill="1" applyBorder="1" applyAlignment="1">
      <alignment horizontal="center" vertical="center" wrapText="1"/>
    </xf>
    <xf numFmtId="0" fontId="50" fillId="18" borderId="4" xfId="35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left" vertical="center"/>
    </xf>
    <xf numFmtId="0" fontId="157" fillId="18" borderId="10" xfId="0" applyFont="1" applyFill="1" applyBorder="1" applyAlignment="1">
      <alignment horizontal="center" vertical="center" wrapText="1"/>
    </xf>
    <xf numFmtId="0" fontId="157" fillId="18" borderId="0" xfId="0" applyFont="1" applyFill="1" applyBorder="1" applyAlignment="1">
      <alignment horizontal="center" vertical="center" wrapText="1"/>
    </xf>
    <xf numFmtId="0" fontId="107" fillId="54" borderId="63" xfId="129" applyFont="1" applyFill="1" applyBorder="1" applyAlignment="1">
      <alignment horizontal="center" vertical="center"/>
    </xf>
    <xf numFmtId="0" fontId="107" fillId="54" borderId="104" xfId="129" applyFont="1" applyFill="1" applyBorder="1" applyAlignment="1">
      <alignment horizontal="center" vertical="center"/>
    </xf>
    <xf numFmtId="0" fontId="107" fillId="54" borderId="64" xfId="129" applyFont="1" applyFill="1" applyBorder="1" applyAlignment="1">
      <alignment horizontal="center" vertical="center"/>
    </xf>
    <xf numFmtId="0" fontId="134" fillId="61" borderId="43" xfId="129" applyFont="1" applyFill="1" applyBorder="1" applyAlignment="1">
      <alignment horizontal="center" vertical="center"/>
    </xf>
    <xf numFmtId="0" fontId="134" fillId="61" borderId="183" xfId="129" applyFont="1" applyFill="1" applyBorder="1" applyAlignment="1">
      <alignment horizontal="center" vertical="center"/>
    </xf>
    <xf numFmtId="0" fontId="107" fillId="54" borderId="11" xfId="129" applyFont="1" applyFill="1" applyBorder="1" applyAlignment="1">
      <alignment horizontal="center" vertical="center"/>
    </xf>
    <xf numFmtId="0" fontId="107" fillId="54" borderId="14" xfId="129" applyFont="1" applyFill="1" applyBorder="1" applyAlignment="1">
      <alignment horizontal="center" vertical="center"/>
    </xf>
    <xf numFmtId="0" fontId="107" fillId="54" borderId="18" xfId="129" applyFont="1" applyFill="1" applyBorder="1" applyAlignment="1">
      <alignment horizontal="center" vertical="center"/>
    </xf>
    <xf numFmtId="0" fontId="107" fillId="54" borderId="2" xfId="129" applyFont="1" applyFill="1" applyBorder="1" applyAlignment="1">
      <alignment horizontal="center" vertical="center"/>
    </xf>
    <xf numFmtId="0" fontId="107" fillId="54" borderId="3" xfId="129" applyFont="1" applyFill="1" applyBorder="1" applyAlignment="1">
      <alignment horizontal="center" vertical="center"/>
    </xf>
    <xf numFmtId="0" fontId="107" fillId="54" borderId="4" xfId="129" applyFont="1" applyFill="1" applyBorder="1" applyAlignment="1">
      <alignment horizontal="center" vertical="center"/>
    </xf>
    <xf numFmtId="0" fontId="45" fillId="18" borderId="10" xfId="10" applyFont="1" applyFill="1" applyBorder="1" applyAlignment="1">
      <alignment horizontal="center" vertical="center" wrapText="1"/>
    </xf>
    <xf numFmtId="0" fontId="45" fillId="18" borderId="0" xfId="10" applyFont="1" applyFill="1" applyBorder="1" applyAlignment="1">
      <alignment horizontal="center" vertical="center" wrapText="1"/>
    </xf>
    <xf numFmtId="0" fontId="45" fillId="18" borderId="2" xfId="10" applyFont="1" applyFill="1" applyBorder="1" applyAlignment="1">
      <alignment horizontal="center" vertical="center"/>
    </xf>
    <xf numFmtId="0" fontId="45" fillId="18" borderId="3" xfId="10" applyFont="1" applyFill="1" applyBorder="1" applyAlignment="1">
      <alignment horizontal="center" vertical="center"/>
    </xf>
    <xf numFmtId="0" fontId="45" fillId="18" borderId="4" xfId="10" applyFont="1" applyFill="1" applyBorder="1" applyAlignment="1">
      <alignment horizontal="center" vertical="center"/>
    </xf>
    <xf numFmtId="4" fontId="117" fillId="0" borderId="0" xfId="10" applyNumberFormat="1" applyFont="1" applyAlignment="1">
      <alignment horizontal="center" vertical="center" wrapText="1"/>
    </xf>
    <xf numFmtId="0" fontId="45" fillId="18" borderId="2" xfId="11" applyFont="1" applyFill="1" applyBorder="1" applyAlignment="1">
      <alignment horizontal="center" vertical="center"/>
    </xf>
    <xf numFmtId="0" fontId="45" fillId="18" borderId="3" xfId="11" applyFont="1" applyFill="1" applyBorder="1" applyAlignment="1">
      <alignment horizontal="center" vertical="center"/>
    </xf>
    <xf numFmtId="0" fontId="45" fillId="18" borderId="4" xfId="11" applyFont="1" applyFill="1" applyBorder="1" applyAlignment="1">
      <alignment horizontal="center" vertical="center"/>
    </xf>
    <xf numFmtId="0" fontId="50" fillId="18" borderId="2" xfId="0" applyFont="1" applyFill="1" applyBorder="1" applyAlignment="1">
      <alignment horizontal="center" vertical="center"/>
    </xf>
    <xf numFmtId="0" fontId="50" fillId="18" borderId="3" xfId="0" applyFont="1" applyFill="1" applyBorder="1" applyAlignment="1">
      <alignment horizontal="center" vertical="center"/>
    </xf>
    <xf numFmtId="0" fontId="50" fillId="18" borderId="4" xfId="0" applyFont="1" applyFill="1" applyBorder="1" applyAlignment="1">
      <alignment horizontal="center" vertical="center"/>
    </xf>
    <xf numFmtId="0" fontId="40" fillId="3" borderId="7" xfId="11" applyFont="1" applyFill="1" applyBorder="1" applyAlignment="1">
      <alignment horizontal="center" vertical="center" wrapText="1"/>
    </xf>
    <xf numFmtId="0" fontId="40" fillId="3" borderId="8" xfId="11" applyFont="1" applyFill="1" applyBorder="1" applyAlignment="1">
      <alignment horizontal="center" vertical="center" wrapText="1"/>
    </xf>
    <xf numFmtId="0" fontId="40" fillId="3" borderId="5" xfId="11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0" fontId="42" fillId="3" borderId="4" xfId="0" applyFont="1" applyFill="1" applyBorder="1" applyAlignment="1">
      <alignment horizontal="center"/>
    </xf>
    <xf numFmtId="0" fontId="40" fillId="3" borderId="2" xfId="11" applyFont="1" applyFill="1" applyBorder="1" applyAlignment="1">
      <alignment horizontal="center"/>
    </xf>
    <xf numFmtId="0" fontId="40" fillId="3" borderId="3" xfId="11" applyFont="1" applyFill="1" applyBorder="1" applyAlignment="1">
      <alignment horizontal="center"/>
    </xf>
    <xf numFmtId="0" fontId="40" fillId="3" borderId="4" xfId="11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0" fillId="3" borderId="2" xfId="11" applyFont="1" applyFill="1" applyBorder="1" applyAlignment="1">
      <alignment horizontal="center" vertical="center"/>
    </xf>
    <xf numFmtId="0" fontId="40" fillId="3" borderId="3" xfId="11" applyFont="1" applyFill="1" applyBorder="1" applyAlignment="1">
      <alignment horizontal="center" vertical="center"/>
    </xf>
    <xf numFmtId="0" fontId="40" fillId="3" borderId="4" xfId="11" applyFont="1" applyFill="1" applyBorder="1" applyAlignment="1">
      <alignment horizontal="center" vertical="center"/>
    </xf>
    <xf numFmtId="0" fontId="40" fillId="3" borderId="2" xfId="11" applyFont="1" applyFill="1" applyBorder="1" applyAlignment="1">
      <alignment horizontal="center" vertical="center" wrapText="1"/>
    </xf>
    <xf numFmtId="0" fontId="40" fillId="3" borderId="3" xfId="11" applyFont="1" applyFill="1" applyBorder="1" applyAlignment="1">
      <alignment horizontal="center" vertical="center" wrapText="1"/>
    </xf>
    <xf numFmtId="0" fontId="40" fillId="3" borderId="4" xfId="11" applyFont="1" applyFill="1" applyBorder="1" applyAlignment="1">
      <alignment horizontal="center" vertical="center" wrapText="1"/>
    </xf>
    <xf numFmtId="0" fontId="39" fillId="43" borderId="2" xfId="0" applyFont="1" applyFill="1" applyBorder="1" applyAlignment="1">
      <alignment horizontal="center" vertical="center"/>
    </xf>
    <xf numFmtId="0" fontId="39" fillId="43" borderId="3" xfId="0" applyFont="1" applyFill="1" applyBorder="1" applyAlignment="1">
      <alignment horizontal="center" vertical="center"/>
    </xf>
    <xf numFmtId="0" fontId="39" fillId="43" borderId="4" xfId="0" applyFont="1" applyFill="1" applyBorder="1" applyAlignment="1">
      <alignment horizontal="center" vertical="center"/>
    </xf>
    <xf numFmtId="0" fontId="42" fillId="44" borderId="11" xfId="0" applyFont="1" applyFill="1" applyBorder="1" applyAlignment="1">
      <alignment horizontal="center" vertical="center" wrapText="1"/>
    </xf>
    <xf numFmtId="0" fontId="42" fillId="44" borderId="10" xfId="0" applyFont="1" applyFill="1" applyBorder="1" applyAlignment="1">
      <alignment horizontal="center" vertical="center" wrapText="1"/>
    </xf>
    <xf numFmtId="0" fontId="42" fillId="44" borderId="9" xfId="0" applyFont="1" applyFill="1" applyBorder="1" applyAlignment="1">
      <alignment horizontal="center" vertical="center" wrapText="1"/>
    </xf>
    <xf numFmtId="0" fontId="42" fillId="44" borderId="7" xfId="0" applyFont="1" applyFill="1" applyBorder="1" applyAlignment="1">
      <alignment horizontal="center" vertical="center"/>
    </xf>
    <xf numFmtId="0" fontId="42" fillId="44" borderId="8" xfId="0" applyFont="1" applyFill="1" applyBorder="1" applyAlignment="1">
      <alignment horizontal="center" vertical="center"/>
    </xf>
    <xf numFmtId="0" fontId="42" fillId="44" borderId="5" xfId="0" applyFont="1" applyFill="1" applyBorder="1" applyAlignment="1">
      <alignment horizontal="center" vertical="center"/>
    </xf>
    <xf numFmtId="0" fontId="42" fillId="44" borderId="18" xfId="0" applyFont="1" applyFill="1" applyBorder="1" applyAlignment="1">
      <alignment horizontal="center" vertical="center" wrapText="1"/>
    </xf>
    <xf numFmtId="0" fontId="42" fillId="44" borderId="13" xfId="0" applyFont="1" applyFill="1" applyBorder="1" applyAlignment="1">
      <alignment horizontal="center" vertical="center"/>
    </xf>
    <xf numFmtId="0" fontId="42" fillId="44" borderId="12" xfId="0" applyFont="1" applyFill="1" applyBorder="1" applyAlignment="1">
      <alignment horizontal="center" vertical="center"/>
    </xf>
  </cellXfs>
  <cellStyles count="132">
    <cellStyle name="20 % – Zvýraznění 1" xfId="63" builtinId="30" customBuiltin="1"/>
    <cellStyle name="20 % – Zvýraznění 2" xfId="1" builtinId="34" customBuiltin="1"/>
    <cellStyle name="20 % – Zvýraznění 3" xfId="70" builtinId="38" customBuiltin="1"/>
    <cellStyle name="20 % – Zvýraznění 4" xfId="74" builtinId="42" customBuiltin="1"/>
    <cellStyle name="20 % – Zvýraznění 5" xfId="78" builtinId="46" customBuiltin="1"/>
    <cellStyle name="20 % – Zvýraznění 6" xfId="82" builtinId="50" customBuiltin="1"/>
    <cellStyle name="20 % – Zvýraznění1 2" xfId="17" xr:uid="{00000000-0005-0000-0000-000001000000}"/>
    <cellStyle name="20 % – Zvýraznění2 2" xfId="18" xr:uid="{00000000-0005-0000-0000-000003000000}"/>
    <cellStyle name="20 % – Zvýraznění2 3" xfId="114" xr:uid="{00000000-0005-0000-0000-000004000000}"/>
    <cellStyle name="20 % – Zvýraznění3 2" xfId="19" xr:uid="{00000000-0005-0000-0000-000006000000}"/>
    <cellStyle name="20 % – Zvýraznění4 2" xfId="20" xr:uid="{00000000-0005-0000-0000-000008000000}"/>
    <cellStyle name="40 % – Zvýraznění 1" xfId="64" builtinId="31" customBuiltin="1"/>
    <cellStyle name="40 % – Zvýraznění 2" xfId="67" builtinId="35" customBuiltin="1"/>
    <cellStyle name="40 % – Zvýraznění 3" xfId="71" builtinId="39" customBuiltin="1"/>
    <cellStyle name="40 % – Zvýraznění 4" xfId="75" builtinId="43" customBuiltin="1"/>
    <cellStyle name="40 % – Zvýraznění 5" xfId="79" builtinId="47" customBuiltin="1"/>
    <cellStyle name="40 % – Zvýraznění 6" xfId="83" builtinId="51" customBuiltin="1"/>
    <cellStyle name="40 % – Zvýraznění3 2" xfId="21" xr:uid="{00000000-0005-0000-0000-00000E000000}"/>
    <cellStyle name="60 % – Zvýraznění 1" xfId="65" builtinId="32" customBuiltin="1"/>
    <cellStyle name="60 % – Zvýraznění 2" xfId="68" builtinId="36" customBuiltin="1"/>
    <cellStyle name="60 % – Zvýraznění 3" xfId="72" builtinId="40" customBuiltin="1"/>
    <cellStyle name="60 % – Zvýraznění 4" xfId="76" builtinId="44" customBuiltin="1"/>
    <cellStyle name="60 % – Zvýraznění 5" xfId="80" builtinId="48" customBuiltin="1"/>
    <cellStyle name="60 % – Zvýraznění 6" xfId="84" builtinId="52" customBuiltin="1"/>
    <cellStyle name="60 % – Zvýraznění3 2" xfId="22" xr:uid="{00000000-0005-0000-0000-000015000000}"/>
    <cellStyle name="60 % – Zvýraznění4 2" xfId="23" xr:uid="{00000000-0005-0000-0000-000017000000}"/>
    <cellStyle name="60 % – Zvýraznění6 2" xfId="24" xr:uid="{00000000-0005-0000-0000-00001A000000}"/>
    <cellStyle name="Celkem" xfId="61" builtinId="25" customBuiltin="1"/>
    <cellStyle name="Datum" xfId="3" xr:uid="{00000000-0005-0000-0000-00001C000000}"/>
    <cellStyle name="Finanční0" xfId="4" xr:uid="{00000000-0005-0000-0000-00001D000000}"/>
    <cellStyle name="Kontrolní buňka" xfId="57" builtinId="23" customBuiltin="1"/>
    <cellStyle name="Měna0" xfId="5" xr:uid="{00000000-0005-0000-0000-00001F000000}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 xr:uid="{00000000-0005-0000-0000-000027000000}"/>
    <cellStyle name="Normální 11" xfId="108" xr:uid="{00000000-0005-0000-0000-000028000000}"/>
    <cellStyle name="Normální 12" xfId="112" xr:uid="{00000000-0005-0000-0000-000029000000}"/>
    <cellStyle name="Normální 13" xfId="113" xr:uid="{00000000-0005-0000-0000-00002A000000}"/>
    <cellStyle name="Normální 14" xfId="116" xr:uid="{00000000-0005-0000-0000-00002B000000}"/>
    <cellStyle name="Normální 15" xfId="117" xr:uid="{00000000-0005-0000-0000-00002C000000}"/>
    <cellStyle name="Normální 16" xfId="118" xr:uid="{00000000-0005-0000-0000-00002D000000}"/>
    <cellStyle name="Normální 17" xfId="119" xr:uid="{00000000-0005-0000-0000-00002E000000}"/>
    <cellStyle name="Normální 18" xfId="120" xr:uid="{B487CF12-C819-4570-8AA9-A31A544225F5}"/>
    <cellStyle name="Normální 19" xfId="121" xr:uid="{AA73A316-3CAF-4E8C-95B1-726CC611188E}"/>
    <cellStyle name="Normální 2" xfId="2" xr:uid="{00000000-0005-0000-0000-00002F000000}"/>
    <cellStyle name="Normální 2 2" xfId="11" xr:uid="{00000000-0005-0000-0000-000030000000}"/>
    <cellStyle name="Normální 2 2 2" xfId="27" xr:uid="{00000000-0005-0000-0000-000031000000}"/>
    <cellStyle name="Normální 2 2 3" xfId="28" xr:uid="{00000000-0005-0000-0000-000032000000}"/>
    <cellStyle name="Normální 2 3" xfId="29" xr:uid="{00000000-0005-0000-0000-000033000000}"/>
    <cellStyle name="Normální 2 4" xfId="125" xr:uid="{9B7F3BF3-68EA-49E1-A553-0BFDA2256662}"/>
    <cellStyle name="Normální 20" xfId="123" xr:uid="{A9BBC116-864C-41E4-9F86-F6B290093B35}"/>
    <cellStyle name="Normální 21" xfId="126" xr:uid="{B0F57581-9A1C-4461-9E43-3A2DEA6AA261}"/>
    <cellStyle name="Normální 22" xfId="127" xr:uid="{84EE6DDA-86BC-47DB-B841-1F91F9E6E0EA}"/>
    <cellStyle name="Normální 23" xfId="128" xr:uid="{6D54063C-E557-4839-9578-2F14782FCC74}"/>
    <cellStyle name="Normální 24" xfId="129" xr:uid="{936F265A-8E7F-4BDB-84E1-08B136FD1E1A}"/>
    <cellStyle name="Normální 25" xfId="130" xr:uid="{20D468C9-C977-4501-A3B1-10B3F3111283}"/>
    <cellStyle name="Normální 3" xfId="10" xr:uid="{00000000-0005-0000-0000-000034000000}"/>
    <cellStyle name="Normální 3 2" xfId="13" xr:uid="{00000000-0005-0000-0000-000035000000}"/>
    <cellStyle name="Normální 3 3" xfId="30" xr:uid="{00000000-0005-0000-0000-000036000000}"/>
    <cellStyle name="Normální 3 4" xfId="31" xr:uid="{00000000-0005-0000-0000-000037000000}"/>
    <cellStyle name="Normální 4" xfId="12" xr:uid="{00000000-0005-0000-0000-000038000000}"/>
    <cellStyle name="Normální 4 2" xfId="85" xr:uid="{00000000-0005-0000-0000-000039000000}"/>
    <cellStyle name="Normální 4 3" xfId="124" xr:uid="{3DCCB295-3CCD-4585-B5CA-8034FC3E9908}"/>
    <cellStyle name="Normální 5" xfId="25" xr:uid="{00000000-0005-0000-0000-00003A000000}"/>
    <cellStyle name="Normální 5 2" xfId="35" xr:uid="{00000000-0005-0000-0000-00003B000000}"/>
    <cellStyle name="Normální 5 2 2" xfId="115" xr:uid="{00000000-0005-0000-0000-00003C000000}"/>
    <cellStyle name="Normální 5 2 2 2" xfId="131" xr:uid="{CE869A15-BCAD-4A4E-BA94-F2B1B3E63EA9}"/>
    <cellStyle name="Normální 5 2 3" xfId="122" xr:uid="{8AB03950-10DD-4B9A-B7D7-E101880A4B7B}"/>
    <cellStyle name="Normální 5 3" xfId="36" xr:uid="{00000000-0005-0000-0000-00003D000000}"/>
    <cellStyle name="Normální 5 4" xfId="37" xr:uid="{00000000-0005-0000-0000-00003E000000}"/>
    <cellStyle name="Normální 5 5" xfId="38" xr:uid="{00000000-0005-0000-0000-00003F000000}"/>
    <cellStyle name="Normální 5 6" xfId="39" xr:uid="{00000000-0005-0000-0000-000040000000}"/>
    <cellStyle name="Normální 6" xfId="15" xr:uid="{00000000-0005-0000-0000-000041000000}"/>
    <cellStyle name="Normální 6 2" xfId="16" xr:uid="{00000000-0005-0000-0000-000042000000}"/>
    <cellStyle name="Normální 6 2 2" xfId="107" xr:uid="{00000000-0005-0000-0000-000043000000}"/>
    <cellStyle name="Normální 7" xfId="40" xr:uid="{00000000-0005-0000-0000-000044000000}"/>
    <cellStyle name="Normální 7 2" xfId="41" xr:uid="{00000000-0005-0000-0000-000045000000}"/>
    <cellStyle name="Normální 7 3" xfId="44" xr:uid="{00000000-0005-0000-0000-000046000000}"/>
    <cellStyle name="Normální 8" xfId="42" xr:uid="{00000000-0005-0000-0000-000047000000}"/>
    <cellStyle name="Normální 9" xfId="43" xr:uid="{00000000-0005-0000-0000-000048000000}"/>
    <cellStyle name="Pevný" xfId="6" xr:uid="{00000000-0005-0000-0000-000049000000}"/>
    <cellStyle name="Poznámka" xfId="59" builtinId="10" customBuiltin="1"/>
    <cellStyle name="Poznámka 2" xfId="26" xr:uid="{00000000-0005-0000-0000-00004B000000}"/>
    <cellStyle name="Propojená buňka" xfId="56" builtinId="24" customBuiltin="1"/>
    <cellStyle name="SAPBEXaggData" xfId="32" xr:uid="{00000000-0005-0000-0000-00004D000000}"/>
    <cellStyle name="SAPBEXaggData 2" xfId="88" xr:uid="{00000000-0005-0000-0000-00004E000000}"/>
    <cellStyle name="SAPBEXaggData 2 2" xfId="89" xr:uid="{00000000-0005-0000-0000-00004F000000}"/>
    <cellStyle name="SAPBEXaggData 2 3" xfId="90" xr:uid="{00000000-0005-0000-0000-000050000000}"/>
    <cellStyle name="SAPBEXaggData 2 4" xfId="91" xr:uid="{00000000-0005-0000-0000-000051000000}"/>
    <cellStyle name="SAPBEXaggData 2 5" xfId="109" xr:uid="{00000000-0005-0000-0000-000052000000}"/>
    <cellStyle name="SAPBEXaggData 3" xfId="92" xr:uid="{00000000-0005-0000-0000-000053000000}"/>
    <cellStyle name="SAPBEXaggData 4" xfId="93" xr:uid="{00000000-0005-0000-0000-000054000000}"/>
    <cellStyle name="SAPBEXaggData 5" xfId="94" xr:uid="{00000000-0005-0000-0000-000055000000}"/>
    <cellStyle name="SAPBEXchaText" xfId="33" xr:uid="{00000000-0005-0000-0000-000056000000}"/>
    <cellStyle name="SAPBEXchaText 2" xfId="86" xr:uid="{00000000-0005-0000-0000-000057000000}"/>
    <cellStyle name="SAPBEXchaText 2 2" xfId="95" xr:uid="{00000000-0005-0000-0000-000058000000}"/>
    <cellStyle name="SAPBEXchaText 2 3" xfId="96" xr:uid="{00000000-0005-0000-0000-000059000000}"/>
    <cellStyle name="SAPBEXchaText 2 4" xfId="97" xr:uid="{00000000-0005-0000-0000-00005A000000}"/>
    <cellStyle name="SAPBEXchaText 2 5" xfId="110" xr:uid="{00000000-0005-0000-0000-00005B000000}"/>
    <cellStyle name="SAPBEXchaText 3" xfId="98" xr:uid="{00000000-0005-0000-0000-00005C000000}"/>
    <cellStyle name="SAPBEXchaText 4" xfId="99" xr:uid="{00000000-0005-0000-0000-00005D000000}"/>
    <cellStyle name="SAPBEXchaText 5" xfId="100" xr:uid="{00000000-0005-0000-0000-00005E000000}"/>
    <cellStyle name="SAPBEXstdItem" xfId="34" xr:uid="{00000000-0005-0000-0000-00005F000000}"/>
    <cellStyle name="SAPBEXstdItem 2" xfId="87" xr:uid="{00000000-0005-0000-0000-000060000000}"/>
    <cellStyle name="SAPBEXstdItem 2 2" xfId="101" xr:uid="{00000000-0005-0000-0000-000061000000}"/>
    <cellStyle name="SAPBEXstdItem 2 3" xfId="102" xr:uid="{00000000-0005-0000-0000-000062000000}"/>
    <cellStyle name="SAPBEXstdItem 2 4" xfId="103" xr:uid="{00000000-0005-0000-0000-000063000000}"/>
    <cellStyle name="SAPBEXstdItem 2 5" xfId="111" xr:uid="{00000000-0005-0000-0000-000064000000}"/>
    <cellStyle name="SAPBEXstdItem 3" xfId="104" xr:uid="{00000000-0005-0000-0000-000065000000}"/>
    <cellStyle name="SAPBEXstdItem 4" xfId="105" xr:uid="{00000000-0005-0000-0000-000066000000}"/>
    <cellStyle name="SAPBEXstdItem 5" xfId="106" xr:uid="{00000000-0005-0000-0000-000067000000}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 xr:uid="{00000000-0005-0000-0000-00006F000000}"/>
    <cellStyle name="Záhlaví 1" xfId="7" xr:uid="{00000000-0005-0000-0000-000070000000}"/>
    <cellStyle name="Záhlaví 2" xfId="8" xr:uid="{00000000-0005-0000-0000-000071000000}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2CB"/>
      <color rgb="FFFFF8F3"/>
      <color rgb="FFF1EFE7"/>
      <color rgb="FFE9BDFF"/>
      <color rgb="FFCC66FF"/>
      <color rgb="FFFFC1C1"/>
      <color rgb="FFFFFFBD"/>
      <color rgb="FFFFE79B"/>
      <color rgb="FFFFFFCC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975705109837053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[1]uch!$IH$37:$NI$38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  <c:pt idx="24">
                    <c:v>2013</c:v>
                  </c:pt>
                  <c:pt idx="36">
                    <c:v>2014</c:v>
                  </c:pt>
                  <c:pt idx="48">
                    <c:v>2015</c:v>
                  </c:pt>
                  <c:pt idx="60">
                    <c:v>2016</c:v>
                  </c:pt>
                  <c:pt idx="72">
                    <c:v>2017</c:v>
                  </c:pt>
                  <c:pt idx="84">
                    <c:v>2018</c:v>
                  </c:pt>
                  <c:pt idx="96">
                    <c:v>2019</c:v>
                  </c:pt>
                  <c:pt idx="108">
                    <c:v>2020</c:v>
                  </c:pt>
                  <c:pt idx="120">
                    <c:v>2021</c:v>
                  </c:pt>
                </c:lvl>
              </c:multiLvlStrCache>
            </c:multiLvlStrRef>
          </c:cat>
          <c:val>
            <c:numRef>
              <c:f>[1]uch!$IH$53:$NI$53</c:f>
              <c:numCache>
                <c:formatCode>General</c:formatCode>
                <c:ptCount val="132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  <c:pt idx="72">
                  <c:v>-77987</c:v>
                </c:pt>
                <c:pt idx="73">
                  <c:v>-81046</c:v>
                </c:pt>
                <c:pt idx="74">
                  <c:v>-86997</c:v>
                </c:pt>
                <c:pt idx="75">
                  <c:v>-87761</c:v>
                </c:pt>
                <c:pt idx="76">
                  <c:v>-86268</c:v>
                </c:pt>
                <c:pt idx="77">
                  <c:v>-86889</c:v>
                </c:pt>
                <c:pt idx="78">
                  <c:v>-89593</c:v>
                </c:pt>
                <c:pt idx="79">
                  <c:v>-91648</c:v>
                </c:pt>
                <c:pt idx="80">
                  <c:v>-93343</c:v>
                </c:pt>
                <c:pt idx="81">
                  <c:v>-95071</c:v>
                </c:pt>
                <c:pt idx="82">
                  <c:v>-97286</c:v>
                </c:pt>
                <c:pt idx="83">
                  <c:v>-100753</c:v>
                </c:pt>
                <c:pt idx="84">
                  <c:v>-100188</c:v>
                </c:pt>
                <c:pt idx="85">
                  <c:v>-99309</c:v>
                </c:pt>
                <c:pt idx="86">
                  <c:v>-92504</c:v>
                </c:pt>
                <c:pt idx="87">
                  <c:v>-84401</c:v>
                </c:pt>
                <c:pt idx="88">
                  <c:v>-78889</c:v>
                </c:pt>
                <c:pt idx="89">
                  <c:v>-73653</c:v>
                </c:pt>
                <c:pt idx="90">
                  <c:v>-71509</c:v>
                </c:pt>
                <c:pt idx="91">
                  <c:v>-66327</c:v>
                </c:pt>
                <c:pt idx="92">
                  <c:v>-60584</c:v>
                </c:pt>
                <c:pt idx="93">
                  <c:v>-55551</c:v>
                </c:pt>
                <c:pt idx="94">
                  <c:v>-50459</c:v>
                </c:pt>
                <c:pt idx="95">
                  <c:v>-49086</c:v>
                </c:pt>
                <c:pt idx="96">
                  <c:v>-44171</c:v>
                </c:pt>
                <c:pt idx="97">
                  <c:v>-39482</c:v>
                </c:pt>
                <c:pt idx="98">
                  <c:v>-36555</c:v>
                </c:pt>
                <c:pt idx="99">
                  <c:v>-32970</c:v>
                </c:pt>
                <c:pt idx="100">
                  <c:v>-28957</c:v>
                </c:pt>
                <c:pt idx="101">
                  <c:v>-28063</c:v>
                </c:pt>
                <c:pt idx="102">
                  <c:v>-26445</c:v>
                </c:pt>
                <c:pt idx="103">
                  <c:v>-25710</c:v>
                </c:pt>
                <c:pt idx="104">
                  <c:v>-22424</c:v>
                </c:pt>
                <c:pt idx="105">
                  <c:v>-19104</c:v>
                </c:pt>
                <c:pt idx="106">
                  <c:v>-17721</c:v>
                </c:pt>
                <c:pt idx="107">
                  <c:v>-16002</c:v>
                </c:pt>
                <c:pt idx="108">
                  <c:v>-15035</c:v>
                </c:pt>
                <c:pt idx="109">
                  <c:v>-14048</c:v>
                </c:pt>
                <c:pt idx="110">
                  <c:v>-1375</c:v>
                </c:pt>
                <c:pt idx="111">
                  <c:v>44212</c:v>
                </c:pt>
                <c:pt idx="112">
                  <c:v>65469</c:v>
                </c:pt>
                <c:pt idx="113">
                  <c:v>73914</c:v>
                </c:pt>
                <c:pt idx="114">
                  <c:v>74553</c:v>
                </c:pt>
                <c:pt idx="115">
                  <c:v>74289</c:v>
                </c:pt>
                <c:pt idx="116">
                  <c:v>75108</c:v>
                </c:pt>
                <c:pt idx="117">
                  <c:v>75167</c:v>
                </c:pt>
                <c:pt idx="118">
                  <c:v>77237</c:v>
                </c:pt>
                <c:pt idx="119">
                  <c:v>76445</c:v>
                </c:pt>
                <c:pt idx="120">
                  <c:v>78837</c:v>
                </c:pt>
                <c:pt idx="121">
                  <c:v>84094</c:v>
                </c:pt>
                <c:pt idx="122">
                  <c:v>80938</c:v>
                </c:pt>
                <c:pt idx="123">
                  <c:v>43836</c:v>
                </c:pt>
                <c:pt idx="124">
                  <c:v>19678</c:v>
                </c:pt>
                <c:pt idx="125">
                  <c:v>3665</c:v>
                </c:pt>
                <c:pt idx="126">
                  <c:v>-7495</c:v>
                </c:pt>
                <c:pt idx="127">
                  <c:v>-11189</c:v>
                </c:pt>
                <c:pt idx="128">
                  <c:v>-14873</c:v>
                </c:pt>
                <c:pt idx="129">
                  <c:v>-19996</c:v>
                </c:pt>
                <c:pt idx="130">
                  <c:v>-28977</c:v>
                </c:pt>
                <c:pt idx="131">
                  <c:v>-33804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5-4919-B58B-6A054C87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5712"/>
        <c:axId val="89077248"/>
      </c:barChart>
      <c:catAx>
        <c:axId val="89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077248"/>
        <c:crosses val="autoZero"/>
        <c:auto val="1"/>
        <c:lblAlgn val="ctr"/>
        <c:lblOffset val="10"/>
        <c:noMultiLvlLbl val="0"/>
      </c:catAx>
      <c:valAx>
        <c:axId val="89077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075712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2020 01</c:v>
                </c:pt>
                <c:pt idx="1">
                  <c:v>2020 02</c:v>
                </c:pt>
                <c:pt idx="2">
                  <c:v>2020 03</c:v>
                </c:pt>
                <c:pt idx="3">
                  <c:v>2020 04</c:v>
                </c:pt>
                <c:pt idx="4">
                  <c:v>2020 05</c:v>
                </c:pt>
                <c:pt idx="5">
                  <c:v>2020 06</c:v>
                </c:pt>
                <c:pt idx="6">
                  <c:v>2020  07</c:v>
                </c:pt>
                <c:pt idx="7">
                  <c:v>2020  08</c:v>
                </c:pt>
                <c:pt idx="8">
                  <c:v>2020  09</c:v>
                </c:pt>
                <c:pt idx="9">
                  <c:v>2020   10</c:v>
                </c:pt>
                <c:pt idx="10">
                  <c:v>2020  11</c:v>
                </c:pt>
                <c:pt idx="11">
                  <c:v>2020  12</c:v>
                </c:pt>
                <c:pt idx="12">
                  <c:v>2021 01</c:v>
                </c:pt>
                <c:pt idx="13">
                  <c:v>2021 02</c:v>
                </c:pt>
                <c:pt idx="14">
                  <c:v>2021 03</c:v>
                </c:pt>
                <c:pt idx="15">
                  <c:v>2021 04</c:v>
                </c:pt>
                <c:pt idx="16">
                  <c:v>2021 05</c:v>
                </c:pt>
                <c:pt idx="17">
                  <c:v>2021 06</c:v>
                </c:pt>
                <c:pt idx="18">
                  <c:v>2021  07</c:v>
                </c:pt>
                <c:pt idx="19">
                  <c:v>2021  08</c:v>
                </c:pt>
                <c:pt idx="20">
                  <c:v>2021  09</c:v>
                </c:pt>
                <c:pt idx="21">
                  <c:v>2021   10</c:v>
                </c:pt>
                <c:pt idx="22">
                  <c:v>2021  11</c:v>
                </c:pt>
                <c:pt idx="23">
                  <c:v>2021  12</c:v>
                </c:pt>
              </c:strCache>
            </c:strRef>
          </c:cat>
          <c:val>
            <c:numRef>
              <c:f>p3c!$B$3:$Y$3</c:f>
              <c:numCache>
                <c:formatCode>#\ ##0.0</c:formatCode>
                <c:ptCount val="24"/>
                <c:pt idx="0">
                  <c:v>2.1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2.4</c:v>
                </c:pt>
                <c:pt idx="5">
                  <c:v>2.6</c:v>
                </c:pt>
                <c:pt idx="6">
                  <c:v>3</c:v>
                </c:pt>
                <c:pt idx="7">
                  <c:v>2.8</c:v>
                </c:pt>
                <c:pt idx="8">
                  <c:v>2.8</c:v>
                </c:pt>
                <c:pt idx="9">
                  <c:v>3.1</c:v>
                </c:pt>
                <c:pt idx="10">
                  <c:v>2.8</c:v>
                </c:pt>
                <c:pt idx="11">
                  <c:v>3.1</c:v>
                </c:pt>
                <c:pt idx="12">
                  <c:v>3.4</c:v>
                </c:pt>
                <c:pt idx="13">
                  <c:v>3.3</c:v>
                </c:pt>
                <c:pt idx="14">
                  <c:v>3.4</c:v>
                </c:pt>
                <c:pt idx="15">
                  <c:v>3.3</c:v>
                </c:pt>
                <c:pt idx="16">
                  <c:v>3</c:v>
                </c:pt>
                <c:pt idx="17">
                  <c:v>2.7</c:v>
                </c:pt>
                <c:pt idx="18">
                  <c:v>2.7</c:v>
                </c:pt>
                <c:pt idx="19">
                  <c:v>2.9</c:v>
                </c:pt>
                <c:pt idx="20">
                  <c:v>2.5</c:v>
                </c:pt>
                <c:pt idx="21">
                  <c:v>2.4</c:v>
                </c:pt>
                <c:pt idx="22">
                  <c:v>2</c:v>
                </c:pt>
                <c:pt idx="2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E-4970-84E3-54D062390147}"/>
            </c:ext>
          </c:extLst>
        </c:ser>
        <c:ser>
          <c:idx val="1"/>
          <c:order val="1"/>
          <c:tx>
            <c:strRef>
              <c:f>p3c!$A$20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2020 01</c:v>
                </c:pt>
                <c:pt idx="1">
                  <c:v>2020 02</c:v>
                </c:pt>
                <c:pt idx="2">
                  <c:v>2020 03</c:v>
                </c:pt>
                <c:pt idx="3">
                  <c:v>2020 04</c:v>
                </c:pt>
                <c:pt idx="4">
                  <c:v>2020 05</c:v>
                </c:pt>
                <c:pt idx="5">
                  <c:v>2020 06</c:v>
                </c:pt>
                <c:pt idx="6">
                  <c:v>2020  07</c:v>
                </c:pt>
                <c:pt idx="7">
                  <c:v>2020  08</c:v>
                </c:pt>
                <c:pt idx="8">
                  <c:v>2020  09</c:v>
                </c:pt>
                <c:pt idx="9">
                  <c:v>2020   10</c:v>
                </c:pt>
                <c:pt idx="10">
                  <c:v>2020  11</c:v>
                </c:pt>
                <c:pt idx="11">
                  <c:v>2020  12</c:v>
                </c:pt>
                <c:pt idx="12">
                  <c:v>2021 01</c:v>
                </c:pt>
                <c:pt idx="13">
                  <c:v>2021 02</c:v>
                </c:pt>
                <c:pt idx="14">
                  <c:v>2021 03</c:v>
                </c:pt>
                <c:pt idx="15">
                  <c:v>2021 04</c:v>
                </c:pt>
                <c:pt idx="16">
                  <c:v>2021 05</c:v>
                </c:pt>
                <c:pt idx="17">
                  <c:v>2021 06</c:v>
                </c:pt>
                <c:pt idx="18">
                  <c:v>2021  07</c:v>
                </c:pt>
                <c:pt idx="19">
                  <c:v>2021  08</c:v>
                </c:pt>
                <c:pt idx="20">
                  <c:v>2021  09</c:v>
                </c:pt>
                <c:pt idx="21">
                  <c:v>2021   10</c:v>
                </c:pt>
                <c:pt idx="22">
                  <c:v>2021  11</c:v>
                </c:pt>
                <c:pt idx="23">
                  <c:v>2021  12</c:v>
                </c:pt>
              </c:strCache>
            </c:strRef>
          </c:cat>
          <c:val>
            <c:numRef>
              <c:f>p3c!$B$20:$Y$20</c:f>
              <c:numCache>
                <c:formatCode>#\ ##0.0</c:formatCode>
                <c:ptCount val="24"/>
                <c:pt idx="0">
                  <c:v>7</c:v>
                </c:pt>
                <c:pt idx="1">
                  <c:v>6.9</c:v>
                </c:pt>
                <c:pt idx="2">
                  <c:v>6.7</c:v>
                </c:pt>
                <c:pt idx="3">
                  <c:v>6.6</c:v>
                </c:pt>
                <c:pt idx="4">
                  <c:v>6.8</c:v>
                </c:pt>
                <c:pt idx="5">
                  <c:v>7.2</c:v>
                </c:pt>
                <c:pt idx="6">
                  <c:v>7.7</c:v>
                </c:pt>
                <c:pt idx="7">
                  <c:v>7.8</c:v>
                </c:pt>
                <c:pt idx="8">
                  <c:v>7.7</c:v>
                </c:pt>
                <c:pt idx="9">
                  <c:v>7.5</c:v>
                </c:pt>
                <c:pt idx="10">
                  <c:v>7.2</c:v>
                </c:pt>
                <c:pt idx="11">
                  <c:v>7.4</c:v>
                </c:pt>
                <c:pt idx="12">
                  <c:v>7.9</c:v>
                </c:pt>
                <c:pt idx="13">
                  <c:v>7.9</c:v>
                </c:pt>
                <c:pt idx="14">
                  <c:v>7.7</c:v>
                </c:pt>
                <c:pt idx="15">
                  <c:v>7.5</c:v>
                </c:pt>
                <c:pt idx="16">
                  <c:v>7.2</c:v>
                </c:pt>
                <c:pt idx="17">
                  <c:v>6.9</c:v>
                </c:pt>
                <c:pt idx="18">
                  <c:v>6.7</c:v>
                </c:pt>
                <c:pt idx="19">
                  <c:v>6.8</c:v>
                </c:pt>
                <c:pt idx="20">
                  <c:v>6.6</c:v>
                </c:pt>
                <c:pt idx="21">
                  <c:v>6.6</c:v>
                </c:pt>
                <c:pt idx="22">
                  <c:v>6.3</c:v>
                </c:pt>
                <c:pt idx="2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E-4970-84E3-54D06239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crossAx val="8772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2021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8776576355663E-3"/>
                  <c:y val="-5.312301662716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F-4E65-B2FF-B03658EFA8A3}"/>
                </c:ext>
              </c:extLst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F-4E65-B2FF-B03658EFA8A3}"/>
                </c:ext>
              </c:extLst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F-4E65-B2FF-B03658EFA8A3}"/>
                </c:ext>
              </c:extLst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F-4E65-B2FF-B03658EFA8A3}"/>
                </c:ext>
              </c:extLst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F-4E65-B2FF-B03658EFA8A3}"/>
                </c:ext>
              </c:extLst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F-4E65-B2FF-B03658EFA8A3}"/>
                </c:ext>
              </c:extLst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F-4E65-B2FF-B03658EFA8A3}"/>
                </c:ext>
              </c:extLst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9F-4E65-B2FF-B03658EFA8A3}"/>
                </c:ext>
              </c:extLst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9F-4E65-B2FF-B03658EFA8A3}"/>
                </c:ext>
              </c:extLst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9F-4E65-B2FF-B03658EFA8A3}"/>
                </c:ext>
              </c:extLst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9F-4E65-B2FF-B03658EFA8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p6b!$C$53:$C$71</c:f>
              <c:strCache>
                <c:ptCount val="18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  <c:pt idx="17">
                  <c:v>Vytvořená pracovní místa (NIP)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(p6b!$F$21,p6b!$J$21,p6b!$N$21,p6b!$P$21,p6b!$T$21,p6b!$V$21,p6b!$X$21,p6b!$Z$21,p6b!$AB$21,p6b!$AD$21,p6b!$D$43,p6b!$F$43,p6b!$H$43,p6b!$J$43,p6b!$L$43,p6b!$N$43,p6b!$P$43,p6b!$T$43)</c:f>
              <c:numCache>
                <c:formatCode>#,##0</c:formatCode>
                <c:ptCount val="18"/>
                <c:pt idx="0">
                  <c:v>7160</c:v>
                </c:pt>
                <c:pt idx="1">
                  <c:v>1</c:v>
                </c:pt>
                <c:pt idx="2">
                  <c:v>956</c:v>
                </c:pt>
                <c:pt idx="3">
                  <c:v>575</c:v>
                </c:pt>
                <c:pt idx="4">
                  <c:v>338</c:v>
                </c:pt>
                <c:pt idx="5">
                  <c:v>4</c:v>
                </c:pt>
                <c:pt idx="6">
                  <c:v>140</c:v>
                </c:pt>
                <c:pt idx="7">
                  <c:v>3268</c:v>
                </c:pt>
                <c:pt idx="8">
                  <c:v>18</c:v>
                </c:pt>
                <c:pt idx="9">
                  <c:v>27</c:v>
                </c:pt>
                <c:pt idx="10">
                  <c:v>2085</c:v>
                </c:pt>
                <c:pt idx="11">
                  <c:v>4121</c:v>
                </c:pt>
                <c:pt idx="12">
                  <c:v>537</c:v>
                </c:pt>
                <c:pt idx="13">
                  <c:v>895</c:v>
                </c:pt>
                <c:pt idx="14">
                  <c:v>3115</c:v>
                </c:pt>
                <c:pt idx="15">
                  <c:v>7559</c:v>
                </c:pt>
                <c:pt idx="16">
                  <c:v>421</c:v>
                </c:pt>
                <c:pt idx="17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9F-4E65-B2FF-B03658EF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90240"/>
        <c:axId val="109291776"/>
        <c:axId val="0"/>
      </c:bar3DChart>
      <c:catAx>
        <c:axId val="10929024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1092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9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10929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'p13'!$B$74</c:f>
              <c:strCache>
                <c:ptCount val="1"/>
                <c:pt idx="0">
                  <c:v>Celkový počet nových exekucí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2-44B9-A253-CE42B42FDFAD}"/>
              </c:ext>
            </c:extLst>
          </c:dPt>
          <c:cat>
            <c:strRef>
              <c:f>'p13'!$A$75:$A$89</c:f>
              <c:strCache>
                <c:ptCount val="15"/>
                <c:pt idx="0">
                  <c:v>Jihomoravský kraj</c:v>
                </c:pt>
                <c:pt idx="1">
                  <c:v>Moravskoslezský kraj</c:v>
                </c:pt>
                <c:pt idx="2">
                  <c:v>Hlavní město Praha</c:v>
                </c:pt>
                <c:pt idx="3">
                  <c:v>Ústecký kraj</c:v>
                </c:pt>
                <c:pt idx="4">
                  <c:v>Průměr</c:v>
                </c:pt>
                <c:pt idx="5">
                  <c:v>Pardubický kraj</c:v>
                </c:pt>
                <c:pt idx="6">
                  <c:v>Středočeský kraj</c:v>
                </c:pt>
                <c:pt idx="7">
                  <c:v>Plzeňský kraj</c:v>
                </c:pt>
                <c:pt idx="8">
                  <c:v>Karlovarský kraj</c:v>
                </c:pt>
                <c:pt idx="9">
                  <c:v>Jihočeský kraj</c:v>
                </c:pt>
                <c:pt idx="10">
                  <c:v>Královéhradecký kraj</c:v>
                </c:pt>
                <c:pt idx="11">
                  <c:v>Olomoucký kraj</c:v>
                </c:pt>
                <c:pt idx="12">
                  <c:v>Liberecký kraj</c:v>
                </c:pt>
                <c:pt idx="13">
                  <c:v>Zlínský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'p13'!$B$75:$B$89</c:f>
              <c:numCache>
                <c:formatCode>#,##0</c:formatCode>
                <c:ptCount val="15"/>
                <c:pt idx="0">
                  <c:v>25695</c:v>
                </c:pt>
                <c:pt idx="1">
                  <c:v>22300</c:v>
                </c:pt>
                <c:pt idx="2">
                  <c:v>19050</c:v>
                </c:pt>
                <c:pt idx="3">
                  <c:v>14740</c:v>
                </c:pt>
                <c:pt idx="4">
                  <c:v>10569</c:v>
                </c:pt>
                <c:pt idx="5">
                  <c:v>9632</c:v>
                </c:pt>
                <c:pt idx="6">
                  <c:v>8659</c:v>
                </c:pt>
                <c:pt idx="7">
                  <c:v>7943</c:v>
                </c:pt>
                <c:pt idx="8">
                  <c:v>7088</c:v>
                </c:pt>
                <c:pt idx="9">
                  <c:v>6404</c:v>
                </c:pt>
                <c:pt idx="10">
                  <c:v>6259</c:v>
                </c:pt>
                <c:pt idx="11">
                  <c:v>5556</c:v>
                </c:pt>
                <c:pt idx="12">
                  <c:v>5460</c:v>
                </c:pt>
                <c:pt idx="13">
                  <c:v>5418</c:v>
                </c:pt>
                <c:pt idx="14">
                  <c:v>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4B9-A253-CE42B42F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6254568"/>
        <c:axId val="876262112"/>
      </c:barChart>
      <c:catAx>
        <c:axId val="876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2112"/>
        <c:crosses val="autoZero"/>
        <c:auto val="1"/>
        <c:lblAlgn val="ctr"/>
        <c:lblOffset val="100"/>
        <c:noMultiLvlLbl val="0"/>
      </c:catAx>
      <c:valAx>
        <c:axId val="8762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Celkový počet exekucí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'p13'!$A$94</c:f>
              <c:strCache>
                <c:ptCount val="1"/>
                <c:pt idx="0">
                  <c:v>CELKEM ČR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160804020100513E-2"/>
                  <c:y val="5.238095238095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B69-A528-E8FC94A7A0C9}"/>
                </c:ext>
              </c:extLst>
            </c:dLbl>
            <c:dLbl>
              <c:idx val="1"/>
              <c:layout>
                <c:manualLayout>
                  <c:x val="-2.5460636515912898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B69-A528-E8FC94A7A0C9}"/>
                </c:ext>
              </c:extLst>
            </c:dLbl>
            <c:dLbl>
              <c:idx val="2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B69-A528-E8FC94A7A0C9}"/>
                </c:ext>
              </c:extLst>
            </c:dLbl>
            <c:dLbl>
              <c:idx val="3"/>
              <c:layout>
                <c:manualLayout>
                  <c:x val="-3.2160804020100506E-2"/>
                  <c:y val="-4.285714285714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B69-A528-E8FC94A7A0C9}"/>
                </c:ext>
              </c:extLst>
            </c:dLbl>
            <c:dLbl>
              <c:idx val="4"/>
              <c:layout>
                <c:manualLayout>
                  <c:x val="-2.8140703517587989E-2"/>
                  <c:y val="5.238095238095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CF-4B69-A528-E8FC94A7A0C9}"/>
                </c:ext>
              </c:extLst>
            </c:dLbl>
            <c:dLbl>
              <c:idx val="5"/>
              <c:layout>
                <c:manualLayout>
                  <c:x val="-2.9480737018425459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B69-A528-E8FC94A7A0C9}"/>
                </c:ext>
              </c:extLst>
            </c:dLbl>
            <c:dLbl>
              <c:idx val="6"/>
              <c:layout>
                <c:manualLayout>
                  <c:x val="-3.2160804020100603E-2"/>
                  <c:y val="-6.1904761904761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B69-A528-E8FC94A7A0C9}"/>
                </c:ext>
              </c:extLst>
            </c:dLbl>
            <c:dLbl>
              <c:idx val="7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B69-A528-E8FC94A7A0C9}"/>
                </c:ext>
              </c:extLst>
            </c:dLbl>
            <c:dLbl>
              <c:idx val="8"/>
              <c:layout>
                <c:manualLayout>
                  <c:x val="-3.0820770519263081E-2"/>
                  <c:y val="-5.2380952380952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B69-A528-E8FC94A7A0C9}"/>
                </c:ext>
              </c:extLst>
            </c:dLbl>
            <c:dLbl>
              <c:idx val="9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B69-A528-E8FC94A7A0C9}"/>
                </c:ext>
              </c:extLst>
            </c:dLbl>
            <c:dLbl>
              <c:idx val="10"/>
              <c:layout>
                <c:manualLayout>
                  <c:x val="-2.4120603015075476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B69-A528-E8FC94A7A0C9}"/>
                </c:ext>
              </c:extLst>
            </c:dLbl>
            <c:dLbl>
              <c:idx val="11"/>
              <c:layout>
                <c:manualLayout>
                  <c:x val="-1.6080402010050447E-2"/>
                  <c:y val="4.76190476190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B69-A528-E8FC94A7A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'p13'!$B$94:$M$94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'p13'!$B$95:$M$95</c:f>
              <c:numCache>
                <c:formatCode>#,##0</c:formatCode>
                <c:ptCount val="12"/>
                <c:pt idx="0">
                  <c:v>669515</c:v>
                </c:pt>
                <c:pt idx="1">
                  <c:v>679676</c:v>
                </c:pt>
                <c:pt idx="2">
                  <c:v>687618</c:v>
                </c:pt>
                <c:pt idx="3">
                  <c:v>690657</c:v>
                </c:pt>
                <c:pt idx="4">
                  <c:v>674999</c:v>
                </c:pt>
                <c:pt idx="5">
                  <c:v>700722</c:v>
                </c:pt>
                <c:pt idx="6">
                  <c:v>704209</c:v>
                </c:pt>
                <c:pt idx="7">
                  <c:v>705433</c:v>
                </c:pt>
                <c:pt idx="8">
                  <c:v>708673</c:v>
                </c:pt>
                <c:pt idx="9">
                  <c:v>710688</c:v>
                </c:pt>
                <c:pt idx="10">
                  <c:v>711021</c:v>
                </c:pt>
                <c:pt idx="11">
                  <c:v>712687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B69-A528-E8FC94A7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62936"/>
        <c:axId val="893865560"/>
      </c:lineChart>
      <c:catAx>
        <c:axId val="89386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5560"/>
        <c:crosses val="autoZero"/>
        <c:auto val="1"/>
        <c:lblAlgn val="ctr"/>
        <c:lblOffset val="100"/>
        <c:noMultiLvlLbl val="0"/>
      </c:catAx>
      <c:valAx>
        <c:axId val="89386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959764702778986"/>
          <c:y val="3.6036036036036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'p13'!$A$116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460636515912898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0-4823-A8C3-BE1FA4EC9D9D}"/>
                </c:ext>
              </c:extLst>
            </c:dLbl>
            <c:dLbl>
              <c:idx val="1"/>
              <c:layout>
                <c:manualLayout>
                  <c:x val="-2.4120603015075376E-2"/>
                  <c:y val="5.855855855855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0-4823-A8C3-BE1FA4EC9D9D}"/>
                </c:ext>
              </c:extLst>
            </c:dLbl>
            <c:dLbl>
              <c:idx val="2"/>
              <c:layout>
                <c:manualLayout>
                  <c:x val="-2.8140703517587941E-2"/>
                  <c:y val="-4.504504504504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0-4823-A8C3-BE1FA4EC9D9D}"/>
                </c:ext>
              </c:extLst>
            </c:dLbl>
            <c:dLbl>
              <c:idx val="3"/>
              <c:layout>
                <c:manualLayout>
                  <c:x val="-2.4120603015075424E-2"/>
                  <c:y val="5.405405405405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0-4823-A8C3-BE1FA4EC9D9D}"/>
                </c:ext>
              </c:extLst>
            </c:dLbl>
            <c:dLbl>
              <c:idx val="4"/>
              <c:layout>
                <c:manualLayout>
                  <c:x val="-2.4120603015075376E-2"/>
                  <c:y val="5.855855855855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0-4823-A8C3-BE1FA4EC9D9D}"/>
                </c:ext>
              </c:extLst>
            </c:dLbl>
            <c:dLbl>
              <c:idx val="5"/>
              <c:layout>
                <c:manualLayout>
                  <c:x val="-2.2780569514237858E-2"/>
                  <c:y val="6.756756756756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0-4823-A8C3-BE1FA4EC9D9D}"/>
                </c:ext>
              </c:extLst>
            </c:dLbl>
            <c:dLbl>
              <c:idx val="6"/>
              <c:layout>
                <c:manualLayout>
                  <c:x val="-2.2780569514237858E-2"/>
                  <c:y val="-5.405405405405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0-4823-A8C3-BE1FA4EC9D9D}"/>
                </c:ext>
              </c:extLst>
            </c:dLbl>
            <c:dLbl>
              <c:idx val="7"/>
              <c:layout>
                <c:manualLayout>
                  <c:x val="-2.4120603015075376E-2"/>
                  <c:y val="-6.3063063063063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0-4823-A8C3-BE1FA4EC9D9D}"/>
                </c:ext>
              </c:extLst>
            </c:dLbl>
            <c:dLbl>
              <c:idx val="8"/>
              <c:layout>
                <c:manualLayout>
                  <c:x val="-2.2780569514237955E-2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0-4823-A8C3-BE1FA4EC9D9D}"/>
                </c:ext>
              </c:extLst>
            </c:dLbl>
            <c:dLbl>
              <c:idx val="9"/>
              <c:layout>
                <c:manualLayout>
                  <c:x val="-2.1440536013400433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0-4823-A8C3-BE1FA4EC9D9D}"/>
                </c:ext>
              </c:extLst>
            </c:dLbl>
            <c:dLbl>
              <c:idx val="10"/>
              <c:layout>
                <c:manualLayout>
                  <c:x val="-1.876046901172539E-2"/>
                  <c:y val="5.855855855855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0-4823-A8C3-BE1FA4EC9D9D}"/>
                </c:ext>
              </c:extLst>
            </c:dLbl>
            <c:dLbl>
              <c:idx val="11"/>
              <c:layout>
                <c:manualLayout>
                  <c:x val="-2.144053601340053E-2"/>
                  <c:y val="6.3063063063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20-4823-A8C3-BE1FA4EC9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 cmpd="sng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'p13'!$B$115:$M$115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'p13'!$B$116:$M$116</c:f>
              <c:numCache>
                <c:formatCode>#,##0</c:formatCode>
                <c:ptCount val="12"/>
                <c:pt idx="0">
                  <c:v>13518</c:v>
                </c:pt>
                <c:pt idx="1">
                  <c:v>14072</c:v>
                </c:pt>
                <c:pt idx="2">
                  <c:v>16358</c:v>
                </c:pt>
                <c:pt idx="3">
                  <c:v>12707</c:v>
                </c:pt>
                <c:pt idx="4">
                  <c:v>12802</c:v>
                </c:pt>
                <c:pt idx="5">
                  <c:v>12822</c:v>
                </c:pt>
                <c:pt idx="6">
                  <c:v>11584</c:v>
                </c:pt>
                <c:pt idx="7">
                  <c:v>11475</c:v>
                </c:pt>
                <c:pt idx="8">
                  <c:v>10989</c:v>
                </c:pt>
                <c:pt idx="9">
                  <c:v>10604</c:v>
                </c:pt>
                <c:pt idx="10">
                  <c:v>10550</c:v>
                </c:pt>
                <c:pt idx="11">
                  <c:v>10498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823-A8C3-BE1FA4EC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918112"/>
        <c:axId val="758916800"/>
      </c:lineChart>
      <c:catAx>
        <c:axId val="7589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6800"/>
        <c:crosses val="autoZero"/>
        <c:auto val="1"/>
        <c:lblAlgn val="ctr"/>
        <c:lblOffset val="100"/>
        <c:noMultiLvlLbl val="0"/>
      </c:catAx>
      <c:valAx>
        <c:axId val="7589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Celkový</a:t>
            </a:r>
            <a:r>
              <a:rPr lang="cs-CZ" baseline="0"/>
              <a:t> </a:t>
            </a:r>
            <a:r>
              <a:rPr lang="cs-CZ"/>
              <a:t>nárůst exekucí v porovnání s novými exekucemi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'[3]EXEKUCE 2021'!$C$67</c:f>
              <c:strCache>
                <c:ptCount val="1"/>
                <c:pt idx="0">
                  <c:v>nárůst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'[3]EXEKUCE 2021'!$B$68:$B$81</c:f>
              <c:strCache>
                <c:ptCount val="14"/>
                <c:pt idx="0">
                  <c:v>Hlavní město 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Liberecký kraj</c:v>
                </c:pt>
                <c:pt idx="5">
                  <c:v>Karlovarský kraj</c:v>
                </c:pt>
                <c:pt idx="6">
                  <c:v>Ústecký kraj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Moravskoslezský kraj</c:v>
                </c:pt>
                <c:pt idx="12">
                  <c:v>Olomoucký kraj</c:v>
                </c:pt>
                <c:pt idx="13">
                  <c:v>Zlínský kraj</c:v>
                </c:pt>
              </c:strCache>
            </c:strRef>
          </c:cat>
          <c:val>
            <c:numRef>
              <c:f>'[3]EXEKUCE 2021'!$C$68:$C$81</c:f>
              <c:numCache>
                <c:formatCode>General</c:formatCode>
                <c:ptCount val="14"/>
                <c:pt idx="0">
                  <c:v>10038</c:v>
                </c:pt>
                <c:pt idx="1">
                  <c:v>9084</c:v>
                </c:pt>
                <c:pt idx="2">
                  <c:v>111</c:v>
                </c:pt>
                <c:pt idx="3">
                  <c:v>2207</c:v>
                </c:pt>
                <c:pt idx="4">
                  <c:v>5732</c:v>
                </c:pt>
                <c:pt idx="5">
                  <c:v>3466</c:v>
                </c:pt>
                <c:pt idx="6">
                  <c:v>2104</c:v>
                </c:pt>
                <c:pt idx="7">
                  <c:v>1644</c:v>
                </c:pt>
                <c:pt idx="8">
                  <c:v>3179</c:v>
                </c:pt>
                <c:pt idx="9">
                  <c:v>1630</c:v>
                </c:pt>
                <c:pt idx="10">
                  <c:v>-2485</c:v>
                </c:pt>
                <c:pt idx="11">
                  <c:v>769</c:v>
                </c:pt>
                <c:pt idx="12">
                  <c:v>2119</c:v>
                </c:pt>
                <c:pt idx="13">
                  <c:v>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A-4734-B1F3-E9E1BF2DDAE7}"/>
            </c:ext>
          </c:extLst>
        </c:ser>
        <c:ser>
          <c:idx val="1"/>
          <c:order val="1"/>
          <c:tx>
            <c:strRef>
              <c:f>'[3]EXEKUCE 2021'!$D$67</c:f>
              <c:strCache>
                <c:ptCount val="1"/>
                <c:pt idx="0">
                  <c:v>počet nových exekucí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'[3]EXEKUCE 2021'!$B$68:$B$81</c:f>
              <c:strCache>
                <c:ptCount val="14"/>
                <c:pt idx="0">
                  <c:v>Hlavní město 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Liberecký kraj</c:v>
                </c:pt>
                <c:pt idx="5">
                  <c:v>Karlovarský kraj</c:v>
                </c:pt>
                <c:pt idx="6">
                  <c:v>Ústecký kraj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Moravskoslezský kraj</c:v>
                </c:pt>
                <c:pt idx="12">
                  <c:v>Olomoucký kraj</c:v>
                </c:pt>
                <c:pt idx="13">
                  <c:v>Zlínský kraj</c:v>
                </c:pt>
              </c:strCache>
            </c:strRef>
          </c:cat>
          <c:val>
            <c:numRef>
              <c:f>'[3]EXEKUCE 2021'!$D$68:$D$81</c:f>
              <c:numCache>
                <c:formatCode>General</c:formatCode>
                <c:ptCount val="14"/>
                <c:pt idx="0">
                  <c:v>19050</c:v>
                </c:pt>
                <c:pt idx="1">
                  <c:v>8659</c:v>
                </c:pt>
                <c:pt idx="2">
                  <c:v>6404</c:v>
                </c:pt>
                <c:pt idx="3">
                  <c:v>7943</c:v>
                </c:pt>
                <c:pt idx="4">
                  <c:v>5460</c:v>
                </c:pt>
                <c:pt idx="5">
                  <c:v>7088</c:v>
                </c:pt>
                <c:pt idx="6">
                  <c:v>14740</c:v>
                </c:pt>
                <c:pt idx="7">
                  <c:v>9632</c:v>
                </c:pt>
                <c:pt idx="8">
                  <c:v>6259</c:v>
                </c:pt>
                <c:pt idx="9">
                  <c:v>3775</c:v>
                </c:pt>
                <c:pt idx="10">
                  <c:v>25695</c:v>
                </c:pt>
                <c:pt idx="11">
                  <c:v>22300</c:v>
                </c:pt>
                <c:pt idx="12">
                  <c:v>5556</c:v>
                </c:pt>
                <c:pt idx="13">
                  <c:v>5418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A-4734-B1F3-E9E1BF2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2111440"/>
        <c:axId val="752112096"/>
      </c:barChart>
      <c:catAx>
        <c:axId val="7521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2096"/>
        <c:crosses val="autoZero"/>
        <c:auto val="1"/>
        <c:lblAlgn val="ctr"/>
        <c:lblOffset val="100"/>
        <c:noMultiLvlLbl val="0"/>
      </c:catAx>
      <c:valAx>
        <c:axId val="7521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Celkový počet exekucí</a:t>
            </a:r>
            <a:r>
              <a:rPr lang="cs-CZ"/>
              <a:t> k prosinci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'[3]EXEKUCE 2021'!$C$87</c:f>
              <c:strCache>
                <c:ptCount val="1"/>
                <c:pt idx="0">
                  <c:v>Celkový počet exekucí k procinci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58-474B-AD43-18A3550C0F09}"/>
              </c:ext>
            </c:extLst>
          </c:dPt>
          <c:cat>
            <c:strRef>
              <c:f>'[3]EXEKUCE 2021'!$B$88:$B$102</c:f>
              <c:strCache>
                <c:ptCount val="15"/>
                <c:pt idx="0">
                  <c:v>Středočeský kraj</c:v>
                </c:pt>
                <c:pt idx="1">
                  <c:v>Hlavní město Praha</c:v>
                </c:pt>
                <c:pt idx="2">
                  <c:v>Moravskoslezský kraj</c:v>
                </c:pt>
                <c:pt idx="3">
                  <c:v>Liberecký kraj</c:v>
                </c:pt>
                <c:pt idx="4">
                  <c:v>Ústecký kraj</c:v>
                </c:pt>
                <c:pt idx="5">
                  <c:v>Jihomoravský kraj</c:v>
                </c:pt>
                <c:pt idx="6">
                  <c:v>Pardubický kraj</c:v>
                </c:pt>
                <c:pt idx="7">
                  <c:v>Průměr</c:v>
                </c:pt>
                <c:pt idx="8">
                  <c:v>Karlovarský kraj</c:v>
                </c:pt>
                <c:pt idx="9">
                  <c:v>Královéhradecký kraj</c:v>
                </c:pt>
                <c:pt idx="10">
                  <c:v>Olomoucký kraj</c:v>
                </c:pt>
                <c:pt idx="11">
                  <c:v>Jihočeský kraj</c:v>
                </c:pt>
                <c:pt idx="12">
                  <c:v>Plzeňský kraj</c:v>
                </c:pt>
                <c:pt idx="13">
                  <c:v>Zlínský kraj</c:v>
                </c:pt>
                <c:pt idx="14">
                  <c:v>Kraj Vysočina</c:v>
                </c:pt>
              </c:strCache>
            </c:strRef>
          </c:cat>
          <c:val>
            <c:numRef>
              <c:f>'[3]EXEKUCE 2021'!$C$88:$C$102</c:f>
              <c:numCache>
                <c:formatCode>General</c:formatCode>
                <c:ptCount val="15"/>
                <c:pt idx="0">
                  <c:v>92992</c:v>
                </c:pt>
                <c:pt idx="1">
                  <c:v>81401</c:v>
                </c:pt>
                <c:pt idx="2">
                  <c:v>64083</c:v>
                </c:pt>
                <c:pt idx="3">
                  <c:v>58383</c:v>
                </c:pt>
                <c:pt idx="4">
                  <c:v>57798</c:v>
                </c:pt>
                <c:pt idx="5">
                  <c:v>52815</c:v>
                </c:pt>
                <c:pt idx="6">
                  <c:v>50747</c:v>
                </c:pt>
                <c:pt idx="7">
                  <c:v>50906</c:v>
                </c:pt>
                <c:pt idx="8">
                  <c:v>44231</c:v>
                </c:pt>
                <c:pt idx="9">
                  <c:v>40162</c:v>
                </c:pt>
                <c:pt idx="10">
                  <c:v>38211</c:v>
                </c:pt>
                <c:pt idx="11">
                  <c:v>35122</c:v>
                </c:pt>
                <c:pt idx="12">
                  <c:v>35180</c:v>
                </c:pt>
                <c:pt idx="13">
                  <c:v>32374</c:v>
                </c:pt>
                <c:pt idx="14">
                  <c:v>28988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8-474B-AD43-18A3550C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6264080"/>
        <c:axId val="876264408"/>
      </c:barChart>
      <c:catAx>
        <c:axId val="87626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4408"/>
        <c:crosses val="autoZero"/>
        <c:auto val="1"/>
        <c:lblAlgn val="ctr"/>
        <c:lblOffset val="100"/>
        <c:noMultiLvlLbl val="0"/>
      </c:catAx>
      <c:valAx>
        <c:axId val="87626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281516</xdr:colOff>
      <xdr:row>99</xdr:row>
      <xdr:rowOff>279399</xdr:rowOff>
    </xdr:from>
    <xdr:to>
      <xdr:col>27</xdr:col>
      <xdr:colOff>342900</xdr:colOff>
      <xdr:row>129</xdr:row>
      <xdr:rowOff>190500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7BCAAAD-BDB3-4F86-8D26-44F0BF43B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2021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31</xdr:row>
      <xdr:rowOff>116397</xdr:rowOff>
    </xdr:from>
    <xdr:to>
      <xdr:col>24</xdr:col>
      <xdr:colOff>176893</xdr:colOff>
      <xdr:row>63</xdr:row>
      <xdr:rowOff>77108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E9E1CBE-9710-4FD4-BCD2-7B3C62DD3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</xdr:row>
      <xdr:rowOff>137584</xdr:rowOff>
    </xdr:from>
    <xdr:to>
      <xdr:col>7</xdr:col>
      <xdr:colOff>296814</xdr:colOff>
      <xdr:row>17</xdr:row>
      <xdr:rowOff>3965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81885F-E718-4091-BCFB-0D402D19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624417"/>
          <a:ext cx="4561897" cy="2723881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423333</xdr:colOff>
      <xdr:row>2</xdr:row>
      <xdr:rowOff>127000</xdr:rowOff>
    </xdr:from>
    <xdr:to>
      <xdr:col>15</xdr:col>
      <xdr:colOff>244155</xdr:colOff>
      <xdr:row>17</xdr:row>
      <xdr:rowOff>25131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2A00D5-01FA-4623-8D6A-97D02850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0166" y="613833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7</xdr:col>
      <xdr:colOff>312142</xdr:colOff>
      <xdr:row>32</xdr:row>
      <xdr:rowOff>88631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88EAD7A-7E5F-4CF3-BEE0-E48C7F93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34833"/>
          <a:ext cx="4608975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423334</xdr:colOff>
      <xdr:row>18</xdr:row>
      <xdr:rowOff>10583</xdr:rowOff>
    </xdr:from>
    <xdr:to>
      <xdr:col>15</xdr:col>
      <xdr:colOff>244156</xdr:colOff>
      <xdr:row>32</xdr:row>
      <xdr:rowOff>99214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578A2EB-0039-48B9-BDA0-2F753E3D2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7" y="3545416"/>
          <a:ext cx="4615072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42333</xdr:rowOff>
    </xdr:from>
    <xdr:to>
      <xdr:col>10</xdr:col>
      <xdr:colOff>416279</xdr:colOff>
      <xdr:row>47</xdr:row>
      <xdr:rowOff>132180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1B4180F-1336-47F6-847E-9CABBE9C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333"/>
          <a:ext cx="6159853" cy="90433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0</xdr:rowOff>
    </xdr:from>
    <xdr:to>
      <xdr:col>10</xdr:col>
      <xdr:colOff>366889</xdr:colOff>
      <xdr:row>47</xdr:row>
      <xdr:rowOff>139741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06D533-01A6-42BF-98DE-4AE4C8BD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0"/>
          <a:ext cx="6195130" cy="90932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4</xdr:row>
      <xdr:rowOff>190500</xdr:rowOff>
    </xdr:from>
    <xdr:to>
      <xdr:col>11</xdr:col>
      <xdr:colOff>416718</xdr:colOff>
      <xdr:row>19</xdr:row>
      <xdr:rowOff>28738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840E7AB-908B-4BB7-9F79-AB110480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1059656"/>
          <a:ext cx="6703218" cy="280289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21</xdr:row>
      <xdr:rowOff>154781</xdr:rowOff>
    </xdr:from>
    <xdr:to>
      <xdr:col>11</xdr:col>
      <xdr:colOff>416718</xdr:colOff>
      <xdr:row>37</xdr:row>
      <xdr:rowOff>41793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5CE3CAC-6F69-4E4D-A790-ACBE712E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3" y="4369594"/>
          <a:ext cx="6715124" cy="30421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422426</xdr:colOff>
      <xdr:row>25</xdr:row>
      <xdr:rowOff>47625</xdr:rowOff>
    </xdr:from>
    <xdr:to>
      <xdr:col>29</xdr:col>
      <xdr:colOff>1205723</xdr:colOff>
      <xdr:row>41</xdr:row>
      <xdr:rowOff>500063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168F75-7602-4F7B-86B7-1A2B139906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73</xdr:row>
      <xdr:rowOff>19049</xdr:rowOff>
    </xdr:from>
    <xdr:to>
      <xdr:col>13</xdr:col>
      <xdr:colOff>517071</xdr:colOff>
      <xdr:row>88</xdr:row>
      <xdr:rowOff>122464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C3E11E-D399-42B9-A004-864E75131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95</xdr:row>
      <xdr:rowOff>142875</xdr:rowOff>
    </xdr:from>
    <xdr:to>
      <xdr:col>12</xdr:col>
      <xdr:colOff>666749</xdr:colOff>
      <xdr:row>109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ECA116-440A-441B-9377-EB9C8304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116</xdr:row>
      <xdr:rowOff>95250</xdr:rowOff>
    </xdr:from>
    <xdr:to>
      <xdr:col>12</xdr:col>
      <xdr:colOff>628649</xdr:colOff>
      <xdr:row>131</xdr:row>
      <xdr:rowOff>57150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E9AE820-C89B-4AED-A2E5-DB6928DBC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47625</xdr:colOff>
      <xdr:row>38</xdr:row>
      <xdr:rowOff>19050</xdr:rowOff>
    </xdr:from>
    <xdr:to>
      <xdr:col>13</xdr:col>
      <xdr:colOff>581025</xdr:colOff>
      <xdr:row>53</xdr:row>
      <xdr:rowOff>200024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D33C415-2CED-4B75-B872-C70F26B79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</xdr:colOff>
      <xdr:row>56</xdr:row>
      <xdr:rowOff>19051</xdr:rowOff>
    </xdr:from>
    <xdr:to>
      <xdr:col>13</xdr:col>
      <xdr:colOff>489857</xdr:colOff>
      <xdr:row>71</xdr:row>
      <xdr:rowOff>149679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084B189-0CB3-4C7F-BB83-F16664B88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y_2021/prilohy%203a%20-%20mapa%20VZOR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ka.lechmannova\AppData\Local\Microsoft\Windows\INetCache\Content.Outlook\Y07LDV9I\V&#253;ro&#269;n&#237;%20zpr&#225;va%202021%20EXEKUCE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muzi"/>
      <sheetName val="OZP"/>
      <sheetName val="ZPS"/>
      <sheetName val="ABS"/>
      <sheetName val="uchazprisp"/>
      <sheetName val="nově hlášení"/>
      <sheetName val="vyřazeni"/>
      <sheetName val="List1"/>
      <sheetName val="grafy"/>
      <sheetName val="sankční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53"/>
      <sheetName val="Graf54"/>
      <sheetName val="Graf55"/>
      <sheetName val="Graf56"/>
      <sheetName val="Graf57"/>
      <sheetName val="Graf58"/>
      <sheetName val="Graf59"/>
      <sheetName val="Graf60"/>
      <sheetName val="Graf61"/>
      <sheetName val="Graf62"/>
      <sheetName val="Graf63"/>
      <sheetName val="Graf64"/>
      <sheetName val="Graf65"/>
      <sheetName val="Graf66"/>
      <sheetName val="Graf67"/>
      <sheetName val="Graf68"/>
      <sheetName val="Graf69"/>
      <sheetName val="Graf70"/>
      <sheetName val="Graf71"/>
      <sheetName val="Graf72"/>
      <sheetName val="Graf73"/>
      <sheetName val="Graf74"/>
      <sheetName val="Graf75"/>
      <sheetName val="Graf76"/>
      <sheetName val="Graf77"/>
      <sheetName val="Graf78"/>
      <sheetName val="Graf27"/>
      <sheetName val="Graf28"/>
      <sheetName val="Graf29"/>
      <sheetName val="Graf30"/>
      <sheetName val="Graf31"/>
      <sheetName val="Graf32"/>
      <sheetName val="Graf33"/>
      <sheetName val="Graf34"/>
      <sheetName val="Graf35"/>
      <sheetName val="Graf36"/>
      <sheetName val="Graf37"/>
      <sheetName val="Graf38"/>
      <sheetName val="Graf39"/>
      <sheetName val="Graf40"/>
      <sheetName val="Graf41"/>
      <sheetName val="Graf42"/>
      <sheetName val="Graf43"/>
      <sheetName val="Graf44"/>
      <sheetName val="Graf45"/>
      <sheetName val="Graf46"/>
      <sheetName val="Graf47"/>
      <sheetName val="Graf48"/>
      <sheetName val="Graf49"/>
      <sheetName val="Graf50"/>
      <sheetName val="Graf51"/>
      <sheetName val="Graf52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</sheetNames>
    <sheetDataSet>
      <sheetData sheetId="0"/>
      <sheetData sheetId="1"/>
      <sheetData sheetId="2">
        <row r="37">
          <cell r="IH37">
            <v>2011</v>
          </cell>
          <cell r="II37"/>
          <cell r="IJ37"/>
          <cell r="IK37"/>
          <cell r="IL37"/>
          <cell r="IM37"/>
          <cell r="IN37"/>
          <cell r="IO37"/>
          <cell r="IP37"/>
          <cell r="IQ37"/>
          <cell r="IR37"/>
          <cell r="IS37"/>
          <cell r="IT37">
            <v>2012</v>
          </cell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F37">
            <v>2013</v>
          </cell>
          <cell r="JG37"/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>
            <v>2014</v>
          </cell>
          <cell r="JS37"/>
          <cell r="JT37"/>
          <cell r="JU37"/>
          <cell r="JV37"/>
          <cell r="JW37"/>
          <cell r="JX37"/>
          <cell r="JY37"/>
          <cell r="JZ37"/>
          <cell r="KA37"/>
          <cell r="KB37"/>
          <cell r="KC37"/>
          <cell r="KD37">
            <v>2015</v>
          </cell>
          <cell r="KE37"/>
          <cell r="KF37"/>
          <cell r="KG37"/>
          <cell r="KH37"/>
          <cell r="KI37"/>
          <cell r="KJ37"/>
          <cell r="KK37"/>
          <cell r="KL37"/>
          <cell r="KM37"/>
          <cell r="KN37"/>
          <cell r="KO37"/>
          <cell r="KP37">
            <v>2016</v>
          </cell>
          <cell r="KQ37"/>
          <cell r="KR37"/>
          <cell r="KS37"/>
          <cell r="KT37"/>
          <cell r="KU37"/>
          <cell r="KV37"/>
          <cell r="KW37"/>
          <cell r="KX37"/>
          <cell r="KY37"/>
          <cell r="KZ37"/>
          <cell r="LA37"/>
          <cell r="LB37">
            <v>2017</v>
          </cell>
          <cell r="LC37"/>
          <cell r="LD37"/>
          <cell r="LE37"/>
          <cell r="LF37"/>
          <cell r="LG37"/>
          <cell r="LH37"/>
          <cell r="LI37"/>
          <cell r="LJ37"/>
          <cell r="LK37"/>
          <cell r="LL37"/>
          <cell r="LM37"/>
          <cell r="LN37">
            <v>2018</v>
          </cell>
          <cell r="LO37"/>
          <cell r="LP37"/>
          <cell r="LQ37"/>
          <cell r="LR37"/>
          <cell r="LS37"/>
          <cell r="LT37"/>
          <cell r="LU37"/>
          <cell r="LV37"/>
          <cell r="LW37"/>
          <cell r="LX37"/>
          <cell r="LY37"/>
          <cell r="LZ37">
            <v>2019</v>
          </cell>
          <cell r="MA37"/>
          <cell r="MB37"/>
          <cell r="MC37"/>
          <cell r="MD37"/>
          <cell r="ME37"/>
          <cell r="MF37"/>
          <cell r="MG37"/>
          <cell r="MH37"/>
          <cell r="MI37"/>
          <cell r="MJ37"/>
          <cell r="MK37"/>
          <cell r="ML37">
            <v>2020</v>
          </cell>
          <cell r="MM37"/>
          <cell r="MN37"/>
          <cell r="MO37"/>
          <cell r="MP37"/>
          <cell r="MQ37"/>
          <cell r="MR37"/>
          <cell r="MS37"/>
          <cell r="MT37"/>
          <cell r="MU37"/>
          <cell r="MV37"/>
          <cell r="MW37"/>
          <cell r="MX37">
            <v>2021</v>
          </cell>
          <cell r="MY37"/>
          <cell r="MZ37"/>
          <cell r="NA37"/>
          <cell r="NB37"/>
          <cell r="NC37"/>
          <cell r="ND37"/>
          <cell r="NE37"/>
          <cell r="NF37"/>
          <cell r="NG37"/>
          <cell r="NH37"/>
          <cell r="NI37"/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  <cell r="LB38">
            <v>1</v>
          </cell>
          <cell r="LC38">
            <v>2</v>
          </cell>
          <cell r="LD38">
            <v>3</v>
          </cell>
          <cell r="LE38">
            <v>4</v>
          </cell>
          <cell r="LF38">
            <v>5</v>
          </cell>
          <cell r="LG38">
            <v>6</v>
          </cell>
          <cell r="LH38">
            <v>7</v>
          </cell>
          <cell r="LI38">
            <v>8</v>
          </cell>
          <cell r="LJ38">
            <v>9</v>
          </cell>
          <cell r="LK38">
            <v>10</v>
          </cell>
          <cell r="LL38">
            <v>11</v>
          </cell>
          <cell r="LM38">
            <v>12</v>
          </cell>
          <cell r="LN38">
            <v>1</v>
          </cell>
          <cell r="LO38">
            <v>2</v>
          </cell>
          <cell r="LP38">
            <v>3</v>
          </cell>
          <cell r="LQ38">
            <v>4</v>
          </cell>
          <cell r="LR38">
            <v>5</v>
          </cell>
          <cell r="LS38">
            <v>6</v>
          </cell>
          <cell r="LT38">
            <v>7</v>
          </cell>
          <cell r="LU38">
            <v>8</v>
          </cell>
          <cell r="LV38">
            <v>9</v>
          </cell>
          <cell r="LW38">
            <v>10</v>
          </cell>
          <cell r="LX38">
            <v>11</v>
          </cell>
          <cell r="LY38">
            <v>12</v>
          </cell>
          <cell r="LZ38">
            <v>1</v>
          </cell>
          <cell r="MA38">
            <v>2</v>
          </cell>
          <cell r="MB38">
            <v>3</v>
          </cell>
          <cell r="MC38">
            <v>4</v>
          </cell>
          <cell r="MD38">
            <v>5</v>
          </cell>
          <cell r="ME38">
            <v>6</v>
          </cell>
          <cell r="MF38">
            <v>7</v>
          </cell>
          <cell r="MG38">
            <v>8</v>
          </cell>
          <cell r="MH38">
            <v>9</v>
          </cell>
          <cell r="MI38">
            <v>10</v>
          </cell>
          <cell r="MJ38">
            <v>11</v>
          </cell>
          <cell r="MK38">
            <v>12</v>
          </cell>
          <cell r="ML38">
            <v>1</v>
          </cell>
          <cell r="MM38">
            <v>2</v>
          </cell>
          <cell r="MN38">
            <v>3</v>
          </cell>
          <cell r="MO38">
            <v>4</v>
          </cell>
          <cell r="MP38">
            <v>5</v>
          </cell>
          <cell r="MQ38">
            <v>6</v>
          </cell>
          <cell r="MR38">
            <v>7</v>
          </cell>
          <cell r="MS38">
            <v>8</v>
          </cell>
          <cell r="MT38">
            <v>9</v>
          </cell>
          <cell r="MU38">
            <v>10</v>
          </cell>
          <cell r="MV38">
            <v>11</v>
          </cell>
          <cell r="MW38">
            <v>12</v>
          </cell>
          <cell r="MX38">
            <v>1</v>
          </cell>
          <cell r="MY38">
            <v>2</v>
          </cell>
          <cell r="MZ38">
            <v>3</v>
          </cell>
          <cell r="NA38">
            <v>4</v>
          </cell>
          <cell r="NB38">
            <v>5</v>
          </cell>
          <cell r="NC38">
            <v>6</v>
          </cell>
          <cell r="ND38">
            <v>7</v>
          </cell>
          <cell r="NE38">
            <v>8</v>
          </cell>
          <cell r="NF38">
            <v>9</v>
          </cell>
          <cell r="NG38">
            <v>10</v>
          </cell>
          <cell r="NH38">
            <v>11</v>
          </cell>
          <cell r="NI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  <cell r="LB53">
            <v>-77987</v>
          </cell>
          <cell r="LC53">
            <v>-81046</v>
          </cell>
          <cell r="LD53">
            <v>-86997</v>
          </cell>
          <cell r="LE53">
            <v>-87761</v>
          </cell>
          <cell r="LF53">
            <v>-86268</v>
          </cell>
          <cell r="LG53">
            <v>-86889</v>
          </cell>
          <cell r="LH53">
            <v>-89593</v>
          </cell>
          <cell r="LI53">
            <v>-91648</v>
          </cell>
          <cell r="LJ53">
            <v>-93343</v>
          </cell>
          <cell r="LK53">
            <v>-95071</v>
          </cell>
          <cell r="LL53">
            <v>-97286</v>
          </cell>
          <cell r="LM53">
            <v>-100753</v>
          </cell>
          <cell r="LN53">
            <v>-100188</v>
          </cell>
          <cell r="LO53">
            <v>-99309</v>
          </cell>
          <cell r="LP53">
            <v>-92504</v>
          </cell>
          <cell r="LQ53">
            <v>-84401</v>
          </cell>
          <cell r="LR53">
            <v>-78889</v>
          </cell>
          <cell r="LS53">
            <v>-73653</v>
          </cell>
          <cell r="LT53">
            <v>-71509</v>
          </cell>
          <cell r="LU53">
            <v>-66327</v>
          </cell>
          <cell r="LV53">
            <v>-60584</v>
          </cell>
          <cell r="LW53">
            <v>-55551</v>
          </cell>
          <cell r="LX53">
            <v>-50459</v>
          </cell>
          <cell r="LY53">
            <v>-49086</v>
          </cell>
          <cell r="LZ53">
            <v>-44171</v>
          </cell>
          <cell r="MA53">
            <v>-39482</v>
          </cell>
          <cell r="MB53">
            <v>-36555</v>
          </cell>
          <cell r="MC53">
            <v>-32970</v>
          </cell>
          <cell r="MD53">
            <v>-28957</v>
          </cell>
          <cell r="ME53">
            <v>-28063</v>
          </cell>
          <cell r="MF53">
            <v>-26445</v>
          </cell>
          <cell r="MG53">
            <v>-25710</v>
          </cell>
          <cell r="MH53">
            <v>-22424</v>
          </cell>
          <cell r="MI53">
            <v>-19104</v>
          </cell>
          <cell r="MJ53">
            <v>-17721</v>
          </cell>
          <cell r="MK53">
            <v>-16002</v>
          </cell>
          <cell r="ML53">
            <v>-15035</v>
          </cell>
          <cell r="MM53">
            <v>-14048</v>
          </cell>
          <cell r="MN53">
            <v>-1375</v>
          </cell>
          <cell r="MO53">
            <v>44212</v>
          </cell>
          <cell r="MP53">
            <v>65469</v>
          </cell>
          <cell r="MQ53">
            <v>73914</v>
          </cell>
          <cell r="MR53">
            <v>74553</v>
          </cell>
          <cell r="MS53">
            <v>74289</v>
          </cell>
          <cell r="MT53">
            <v>75108</v>
          </cell>
          <cell r="MU53">
            <v>75167</v>
          </cell>
          <cell r="MV53">
            <v>77237</v>
          </cell>
          <cell r="MW53">
            <v>76445</v>
          </cell>
          <cell r="MX53">
            <v>78837</v>
          </cell>
          <cell r="MY53">
            <v>84094</v>
          </cell>
          <cell r="MZ53">
            <v>80938</v>
          </cell>
          <cell r="NA53">
            <v>43836</v>
          </cell>
          <cell r="NB53">
            <v>19678</v>
          </cell>
          <cell r="NC53">
            <v>3665</v>
          </cell>
          <cell r="ND53">
            <v>-7495</v>
          </cell>
          <cell r="NE53">
            <v>-11189</v>
          </cell>
          <cell r="NF53">
            <v>-14873</v>
          </cell>
          <cell r="NG53">
            <v>-19996</v>
          </cell>
          <cell r="NH53">
            <v>-28977</v>
          </cell>
          <cell r="NI53">
            <v>-33804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a"/>
      <sheetName val="p3b"/>
      <sheetName val="p3c"/>
      <sheetName val="p3d"/>
      <sheetName val="mapa1220"/>
      <sheetName val="mapa1221"/>
      <sheetName val="p3c old"/>
    </sheetNames>
    <sheetDataSet>
      <sheetData sheetId="0">
        <row r="2">
          <cell r="B2">
            <v>2020</v>
          </cell>
          <cell r="N2">
            <v>2021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KUCE 2021"/>
      <sheetName val="List2"/>
    </sheetNames>
    <sheetDataSet>
      <sheetData sheetId="0">
        <row r="67">
          <cell r="C67" t="str">
            <v>nárůst</v>
          </cell>
          <cell r="D67" t="str">
            <v>počet nových exekucí</v>
          </cell>
        </row>
        <row r="68">
          <cell r="B68" t="str">
            <v>Hlavní město Praha</v>
          </cell>
          <cell r="C68">
            <v>10038</v>
          </cell>
          <cell r="D68">
            <v>19050</v>
          </cell>
        </row>
        <row r="69">
          <cell r="B69" t="str">
            <v>Středočeský kraj</v>
          </cell>
          <cell r="C69">
            <v>9084</v>
          </cell>
          <cell r="D69">
            <v>8659</v>
          </cell>
        </row>
        <row r="70">
          <cell r="B70" t="str">
            <v>Jihočeský kraj</v>
          </cell>
          <cell r="C70">
            <v>111</v>
          </cell>
          <cell r="D70">
            <v>6404</v>
          </cell>
        </row>
        <row r="71">
          <cell r="B71" t="str">
            <v>Plzeňský kraj</v>
          </cell>
          <cell r="C71">
            <v>2207</v>
          </cell>
          <cell r="D71">
            <v>7943</v>
          </cell>
        </row>
        <row r="72">
          <cell r="B72" t="str">
            <v>Liberecký kraj</v>
          </cell>
          <cell r="C72">
            <v>5732</v>
          </cell>
          <cell r="D72">
            <v>5460</v>
          </cell>
        </row>
        <row r="73">
          <cell r="B73" t="str">
            <v>Karlovarský kraj</v>
          </cell>
          <cell r="C73">
            <v>3466</v>
          </cell>
          <cell r="D73">
            <v>7088</v>
          </cell>
        </row>
        <row r="74">
          <cell r="B74" t="str">
            <v>Ústecký kraj</v>
          </cell>
          <cell r="C74">
            <v>2104</v>
          </cell>
          <cell r="D74">
            <v>14740</v>
          </cell>
        </row>
        <row r="75">
          <cell r="B75" t="str">
            <v>Pardubický kraj</v>
          </cell>
          <cell r="C75">
            <v>1644</v>
          </cell>
          <cell r="D75">
            <v>9632</v>
          </cell>
        </row>
        <row r="76">
          <cell r="B76" t="str">
            <v>Královéhradecký kraj</v>
          </cell>
          <cell r="C76">
            <v>3179</v>
          </cell>
          <cell r="D76">
            <v>6259</v>
          </cell>
        </row>
        <row r="77">
          <cell r="B77" t="str">
            <v>Kraj Vysočina</v>
          </cell>
          <cell r="C77">
            <v>1630</v>
          </cell>
          <cell r="D77">
            <v>3775</v>
          </cell>
        </row>
        <row r="78">
          <cell r="B78" t="str">
            <v>Jihomoravský kraj</v>
          </cell>
          <cell r="C78">
            <v>-2485</v>
          </cell>
          <cell r="D78">
            <v>25695</v>
          </cell>
        </row>
        <row r="79">
          <cell r="B79" t="str">
            <v>Moravskoslezský kraj</v>
          </cell>
          <cell r="C79">
            <v>769</v>
          </cell>
          <cell r="D79">
            <v>22300</v>
          </cell>
        </row>
        <row r="80">
          <cell r="B80" t="str">
            <v>Olomoucký kraj</v>
          </cell>
          <cell r="C80">
            <v>2119</v>
          </cell>
          <cell r="D80">
            <v>5556</v>
          </cell>
        </row>
        <row r="81">
          <cell r="B81" t="str">
            <v>Zlínský kraj</v>
          </cell>
          <cell r="C81">
            <v>2574</v>
          </cell>
          <cell r="D81">
            <v>5418</v>
          </cell>
        </row>
        <row r="87">
          <cell r="C87" t="str">
            <v>Celkový počet exekucí k procinci 2021</v>
          </cell>
        </row>
        <row r="88">
          <cell r="B88" t="str">
            <v>Středočeský kraj</v>
          </cell>
          <cell r="C88">
            <v>92992</v>
          </cell>
        </row>
        <row r="89">
          <cell r="B89" t="str">
            <v>Hlavní město Praha</v>
          </cell>
          <cell r="C89">
            <v>81401</v>
          </cell>
        </row>
        <row r="90">
          <cell r="B90" t="str">
            <v>Moravskoslezský kraj</v>
          </cell>
          <cell r="C90">
            <v>64083</v>
          </cell>
        </row>
        <row r="91">
          <cell r="B91" t="str">
            <v>Liberecký kraj</v>
          </cell>
          <cell r="C91">
            <v>58383</v>
          </cell>
        </row>
        <row r="92">
          <cell r="B92" t="str">
            <v>Ústecký kraj</v>
          </cell>
          <cell r="C92">
            <v>57798</v>
          </cell>
        </row>
        <row r="93">
          <cell r="B93" t="str">
            <v>Jihomoravský kraj</v>
          </cell>
          <cell r="C93">
            <v>52815</v>
          </cell>
        </row>
        <row r="94">
          <cell r="B94" t="str">
            <v>Pardubický kraj</v>
          </cell>
          <cell r="C94">
            <v>50747</v>
          </cell>
        </row>
        <row r="95">
          <cell r="B95" t="str">
            <v>Průměr</v>
          </cell>
          <cell r="C95">
            <v>50906</v>
          </cell>
        </row>
        <row r="96">
          <cell r="B96" t="str">
            <v>Karlovarský kraj</v>
          </cell>
          <cell r="C96">
            <v>44231</v>
          </cell>
        </row>
        <row r="97">
          <cell r="B97" t="str">
            <v>Královéhradecký kraj</v>
          </cell>
          <cell r="C97">
            <v>40162</v>
          </cell>
        </row>
        <row r="98">
          <cell r="B98" t="str">
            <v>Olomoucký kraj</v>
          </cell>
          <cell r="C98">
            <v>38211</v>
          </cell>
        </row>
        <row r="99">
          <cell r="B99" t="str">
            <v>Jihočeský kraj</v>
          </cell>
          <cell r="C99">
            <v>35122</v>
          </cell>
        </row>
        <row r="100">
          <cell r="B100" t="str">
            <v>Plzeňský kraj</v>
          </cell>
          <cell r="C100">
            <v>35180</v>
          </cell>
        </row>
        <row r="101">
          <cell r="B101" t="str">
            <v>Zlínský kraj</v>
          </cell>
          <cell r="C101">
            <v>32374</v>
          </cell>
        </row>
        <row r="102">
          <cell r="B102" t="str">
            <v>Kraj Vysočina</v>
          </cell>
          <cell r="C102">
            <v>28988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8.140625" customWidth="1"/>
    <col min="2" max="2" width="102.140625" customWidth="1"/>
  </cols>
  <sheetData>
    <row r="1" spans="1:2" ht="30" customHeight="1">
      <c r="A1" s="619" t="s">
        <v>92</v>
      </c>
      <c r="B1" s="619"/>
    </row>
    <row r="2" spans="1:2" ht="22.5" customHeight="1">
      <c r="A2" s="617" t="s">
        <v>86</v>
      </c>
      <c r="B2" s="617" t="s">
        <v>472</v>
      </c>
    </row>
    <row r="3" spans="1:2" s="132" customFormat="1" ht="22.5" customHeight="1">
      <c r="A3" s="618" t="s">
        <v>87</v>
      </c>
      <c r="B3" s="618" t="s">
        <v>476</v>
      </c>
    </row>
    <row r="4" spans="1:2" ht="22.5" customHeight="1">
      <c r="A4" s="618" t="s">
        <v>89</v>
      </c>
      <c r="B4" s="618" t="s">
        <v>142</v>
      </c>
    </row>
    <row r="5" spans="1:2" ht="22.5" customHeight="1">
      <c r="A5" s="618" t="s">
        <v>88</v>
      </c>
      <c r="B5" s="618" t="s">
        <v>143</v>
      </c>
    </row>
    <row r="6" spans="1:2" ht="22.5" customHeight="1">
      <c r="A6" s="618" t="s">
        <v>145</v>
      </c>
      <c r="B6" s="618" t="s">
        <v>462</v>
      </c>
    </row>
    <row r="7" spans="1:2" ht="22.5" customHeight="1">
      <c r="A7" s="618" t="s">
        <v>146</v>
      </c>
      <c r="B7" s="618" t="s">
        <v>439</v>
      </c>
    </row>
    <row r="8" spans="1:2" ht="22.5" customHeight="1">
      <c r="A8" s="618" t="s">
        <v>152</v>
      </c>
      <c r="B8" s="618" t="s">
        <v>463</v>
      </c>
    </row>
    <row r="9" spans="1:2" ht="22.5" customHeight="1">
      <c r="A9" s="618" t="s">
        <v>153</v>
      </c>
      <c r="B9" s="618" t="s">
        <v>465</v>
      </c>
    </row>
    <row r="10" spans="1:2" ht="22.5" customHeight="1">
      <c r="A10" s="618" t="s">
        <v>270</v>
      </c>
      <c r="B10" s="618" t="s">
        <v>507</v>
      </c>
    </row>
    <row r="11" spans="1:2" ht="22.5" customHeight="1">
      <c r="A11" s="618" t="s">
        <v>271</v>
      </c>
      <c r="B11" s="618" t="s">
        <v>508</v>
      </c>
    </row>
    <row r="12" spans="1:2" ht="22.5" customHeight="1">
      <c r="A12" s="618" t="s">
        <v>272</v>
      </c>
      <c r="B12" s="618" t="s">
        <v>509</v>
      </c>
    </row>
    <row r="13" spans="1:2" ht="22.5" customHeight="1">
      <c r="A13" s="618" t="s">
        <v>273</v>
      </c>
      <c r="B13" s="618" t="s">
        <v>510</v>
      </c>
    </row>
    <row r="14" spans="1:2" ht="22.5" customHeight="1">
      <c r="A14" s="618" t="s">
        <v>274</v>
      </c>
      <c r="B14" s="618" t="s">
        <v>144</v>
      </c>
    </row>
    <row r="15" spans="1:2" ht="22.5" customHeight="1">
      <c r="A15" s="618" t="s">
        <v>275</v>
      </c>
      <c r="B15" s="618" t="s">
        <v>445</v>
      </c>
    </row>
    <row r="16" spans="1:2" ht="22.5" customHeight="1">
      <c r="A16" s="618" t="s">
        <v>276</v>
      </c>
      <c r="B16" s="618" t="s">
        <v>446</v>
      </c>
    </row>
    <row r="17" spans="1:2" s="132" customFormat="1" ht="22.5" customHeight="1">
      <c r="A17" s="618" t="s">
        <v>90</v>
      </c>
      <c r="B17" s="618" t="s">
        <v>493</v>
      </c>
    </row>
    <row r="18" spans="1:2" s="132" customFormat="1" ht="22.5" customHeight="1">
      <c r="A18" s="618" t="s">
        <v>91</v>
      </c>
      <c r="B18" s="618" t="s">
        <v>484</v>
      </c>
    </row>
    <row r="19" spans="1:2" ht="22.5" customHeight="1">
      <c r="A19" s="618" t="s">
        <v>277</v>
      </c>
      <c r="B19" s="618" t="s">
        <v>497</v>
      </c>
    </row>
    <row r="20" spans="1:2" ht="22.5" customHeight="1">
      <c r="A20" s="618" t="s">
        <v>289</v>
      </c>
      <c r="B20" s="618" t="s">
        <v>498</v>
      </c>
    </row>
    <row r="21" spans="1:2" ht="22.5" customHeight="1">
      <c r="A21" s="618" t="s">
        <v>316</v>
      </c>
      <c r="B21" s="618" t="s">
        <v>317</v>
      </c>
    </row>
    <row r="22" spans="1:2" ht="22.5" customHeight="1">
      <c r="A22" s="618" t="s">
        <v>278</v>
      </c>
      <c r="B22" s="618" t="s">
        <v>516</v>
      </c>
    </row>
    <row r="23" spans="1:2" ht="22.5" customHeight="1">
      <c r="A23" s="618" t="s">
        <v>528</v>
      </c>
      <c r="B23" s="618" t="s">
        <v>529</v>
      </c>
    </row>
    <row r="24" spans="1:2" s="132" customFormat="1" ht="22.5" customHeight="1">
      <c r="A24" s="618" t="s">
        <v>530</v>
      </c>
      <c r="B24" s="618" t="s">
        <v>485</v>
      </c>
    </row>
    <row r="25" spans="1:2" s="132" customFormat="1" ht="22.5" customHeight="1">
      <c r="A25" s="618" t="s">
        <v>531</v>
      </c>
      <c r="B25" s="618" t="s">
        <v>486</v>
      </c>
    </row>
    <row r="26" spans="1:2" s="132" customFormat="1" ht="22.5" customHeight="1">
      <c r="A26" s="618" t="s">
        <v>532</v>
      </c>
      <c r="B26" s="618" t="s">
        <v>487</v>
      </c>
    </row>
    <row r="27" spans="1:2" s="132" customFormat="1" ht="23.25" customHeight="1">
      <c r="A27" s="618" t="s">
        <v>533</v>
      </c>
      <c r="B27" s="618" t="s">
        <v>488</v>
      </c>
    </row>
    <row r="28" spans="1:2" s="132" customFormat="1" ht="24.75" customHeight="1">
      <c r="A28" s="618" t="s">
        <v>534</v>
      </c>
      <c r="B28" s="618" t="s">
        <v>489</v>
      </c>
    </row>
    <row r="29" spans="1:2" s="132" customFormat="1" ht="23.25" customHeight="1">
      <c r="A29" s="618" t="s">
        <v>535</v>
      </c>
      <c r="B29" s="618" t="s">
        <v>512</v>
      </c>
    </row>
    <row r="30" spans="1:2" ht="23.25" customHeight="1">
      <c r="A30" s="133"/>
      <c r="B30" s="136"/>
    </row>
  </sheetData>
  <mergeCells count="1">
    <mergeCell ref="A1:B1"/>
  </mergeCells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95D2-13C2-4672-B45A-A401BDF05C75}">
  <sheetPr>
    <pageSetUpPr fitToPage="1"/>
  </sheetPr>
  <dimension ref="A1"/>
  <sheetViews>
    <sheetView view="pageBreakPreview" zoomScale="90" zoomScaleNormal="100" zoomScaleSheetLayoutView="90" workbookViewId="0">
      <selection sqref="A1:H1"/>
    </sheetView>
  </sheetViews>
  <sheetFormatPr defaultRowHeight="15"/>
  <cols>
    <col min="1" max="9" width="9.140625" style="423"/>
    <col min="10" max="10" width="6.7109375" style="423" customWidth="1"/>
    <col min="11" max="16384" width="9.140625" style="423"/>
  </cols>
  <sheetData/>
  <printOptions horizontalCentered="1" verticalCentered="1"/>
  <pageMargins left="0" right="0" top="0" bottom="0" header="0.31496062992125984" footer="0.31496062992125984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043D-9540-49F8-BD5C-028853660C70}">
  <dimension ref="A1:D40"/>
  <sheetViews>
    <sheetView view="pageBreakPreview" zoomScale="70" zoomScaleNormal="80" zoomScaleSheetLayoutView="70" workbookViewId="0">
      <selection sqref="A1:D1"/>
    </sheetView>
  </sheetViews>
  <sheetFormatPr defaultRowHeight="15"/>
  <cols>
    <col min="1" max="1" width="9.140625" style="214"/>
    <col min="2" max="2" width="14.42578125" style="214" customWidth="1"/>
    <col min="3" max="4" width="29.7109375" style="214" customWidth="1"/>
    <col min="5" max="16384" width="9.140625" style="214"/>
  </cols>
  <sheetData>
    <row r="1" spans="1:4" ht="49.5" customHeight="1" thickBot="1">
      <c r="A1" s="662" t="s">
        <v>256</v>
      </c>
      <c r="B1" s="663"/>
      <c r="C1" s="663"/>
      <c r="D1" s="664"/>
    </row>
    <row r="2" spans="1:4" ht="69.75" thickBot="1">
      <c r="A2" s="665" t="s">
        <v>268</v>
      </c>
      <c r="B2" s="666"/>
      <c r="C2" s="472" t="s">
        <v>266</v>
      </c>
      <c r="D2" s="473" t="s">
        <v>267</v>
      </c>
    </row>
    <row r="3" spans="1:4" ht="15.75">
      <c r="A3" s="667">
        <v>2019</v>
      </c>
      <c r="B3" s="474" t="s">
        <v>269</v>
      </c>
      <c r="C3" s="475">
        <v>11</v>
      </c>
      <c r="D3" s="476">
        <v>1175</v>
      </c>
    </row>
    <row r="4" spans="1:4" ht="15.75">
      <c r="A4" s="668"/>
      <c r="B4" s="342" t="s">
        <v>264</v>
      </c>
      <c r="C4" s="343">
        <v>5</v>
      </c>
      <c r="D4" s="344">
        <v>286</v>
      </c>
    </row>
    <row r="5" spans="1:4" ht="15.75">
      <c r="A5" s="668"/>
      <c r="B5" s="342" t="s">
        <v>261</v>
      </c>
      <c r="C5" s="343">
        <v>6</v>
      </c>
      <c r="D5" s="344">
        <v>456</v>
      </c>
    </row>
    <row r="6" spans="1:4" ht="15.75">
      <c r="A6" s="668"/>
      <c r="B6" s="342" t="s">
        <v>265</v>
      </c>
      <c r="C6" s="343">
        <v>15</v>
      </c>
      <c r="D6" s="344">
        <v>1069</v>
      </c>
    </row>
    <row r="7" spans="1:4" ht="15.75">
      <c r="A7" s="668"/>
      <c r="B7" s="342" t="s">
        <v>257</v>
      </c>
      <c r="C7" s="343">
        <v>7</v>
      </c>
      <c r="D7" s="344">
        <v>810</v>
      </c>
    </row>
    <row r="8" spans="1:4" ht="15.75">
      <c r="A8" s="668"/>
      <c r="B8" s="342" t="s">
        <v>262</v>
      </c>
      <c r="C8" s="343">
        <v>5</v>
      </c>
      <c r="D8" s="344">
        <v>285</v>
      </c>
    </row>
    <row r="9" spans="1:4" ht="15.75">
      <c r="A9" s="668"/>
      <c r="B9" s="342" t="s">
        <v>258</v>
      </c>
      <c r="C9" s="343">
        <v>6</v>
      </c>
      <c r="D9" s="344">
        <v>456</v>
      </c>
    </row>
    <row r="10" spans="1:4" ht="15.75">
      <c r="A10" s="668"/>
      <c r="B10" s="342" t="s">
        <v>259</v>
      </c>
      <c r="C10" s="343">
        <v>8</v>
      </c>
      <c r="D10" s="344">
        <v>482</v>
      </c>
    </row>
    <row r="11" spans="1:4" ht="15.75">
      <c r="A11" s="668"/>
      <c r="B11" s="342" t="s">
        <v>260</v>
      </c>
      <c r="C11" s="343">
        <v>14</v>
      </c>
      <c r="D11" s="344">
        <v>907</v>
      </c>
    </row>
    <row r="12" spans="1:4" ht="15.75">
      <c r="A12" s="668"/>
      <c r="B12" s="342" t="s">
        <v>279</v>
      </c>
      <c r="C12" s="343">
        <v>13</v>
      </c>
      <c r="D12" s="344">
        <v>2360</v>
      </c>
    </row>
    <row r="13" spans="1:4" ht="15.75">
      <c r="A13" s="668"/>
      <c r="B13" s="342" t="s">
        <v>263</v>
      </c>
      <c r="C13" s="343">
        <v>10</v>
      </c>
      <c r="D13" s="344">
        <v>2489</v>
      </c>
    </row>
    <row r="14" spans="1:4" ht="16.5" thickBot="1">
      <c r="A14" s="669"/>
      <c r="B14" s="345" t="s">
        <v>280</v>
      </c>
      <c r="C14" s="346">
        <v>10</v>
      </c>
      <c r="D14" s="347">
        <v>982</v>
      </c>
    </row>
    <row r="15" spans="1:4" ht="15.75">
      <c r="A15" s="668">
        <v>2020</v>
      </c>
      <c r="B15" s="342" t="s">
        <v>269</v>
      </c>
      <c r="C15" s="343">
        <v>14</v>
      </c>
      <c r="D15" s="344">
        <v>751</v>
      </c>
    </row>
    <row r="16" spans="1:4" ht="15.75">
      <c r="A16" s="668"/>
      <c r="B16" s="342" t="s">
        <v>264</v>
      </c>
      <c r="C16" s="343">
        <v>7</v>
      </c>
      <c r="D16" s="344">
        <v>456</v>
      </c>
    </row>
    <row r="17" spans="1:4" ht="15.75">
      <c r="A17" s="668"/>
      <c r="B17" s="342" t="s">
        <v>261</v>
      </c>
      <c r="C17" s="343">
        <v>32</v>
      </c>
      <c r="D17" s="344">
        <v>2607</v>
      </c>
    </row>
    <row r="18" spans="1:4" ht="15.75">
      <c r="A18" s="668"/>
      <c r="B18" s="342" t="s">
        <v>265</v>
      </c>
      <c r="C18" s="343">
        <v>44</v>
      </c>
      <c r="D18" s="344">
        <v>5100</v>
      </c>
    </row>
    <row r="19" spans="1:4" ht="15.75">
      <c r="A19" s="668"/>
      <c r="B19" s="342" t="s">
        <v>257</v>
      </c>
      <c r="C19" s="343">
        <v>42</v>
      </c>
      <c r="D19" s="344">
        <v>3345</v>
      </c>
    </row>
    <row r="20" spans="1:4" ht="15.75">
      <c r="A20" s="668"/>
      <c r="B20" s="342" t="s">
        <v>262</v>
      </c>
      <c r="C20" s="343">
        <v>27</v>
      </c>
      <c r="D20" s="344">
        <v>2562</v>
      </c>
    </row>
    <row r="21" spans="1:4" ht="15.75">
      <c r="A21" s="668"/>
      <c r="B21" s="342" t="s">
        <v>258</v>
      </c>
      <c r="C21" s="343">
        <v>20</v>
      </c>
      <c r="D21" s="344">
        <v>2270</v>
      </c>
    </row>
    <row r="22" spans="1:4" ht="15.75">
      <c r="A22" s="668"/>
      <c r="B22" s="342" t="s">
        <v>259</v>
      </c>
      <c r="C22" s="343">
        <v>11</v>
      </c>
      <c r="D22" s="344">
        <v>665</v>
      </c>
    </row>
    <row r="23" spans="1:4" ht="15.75">
      <c r="A23" s="668"/>
      <c r="B23" s="342" t="s">
        <v>260</v>
      </c>
      <c r="C23" s="343">
        <v>21</v>
      </c>
      <c r="D23" s="344">
        <v>1242</v>
      </c>
    </row>
    <row r="24" spans="1:4" ht="15.75">
      <c r="A24" s="668"/>
      <c r="B24" s="342" t="s">
        <v>279</v>
      </c>
      <c r="C24" s="343">
        <v>20</v>
      </c>
      <c r="D24" s="344">
        <v>1844</v>
      </c>
    </row>
    <row r="25" spans="1:4" ht="15.75">
      <c r="A25" s="668"/>
      <c r="B25" s="342" t="s">
        <v>263</v>
      </c>
      <c r="C25" s="343">
        <v>22</v>
      </c>
      <c r="D25" s="344">
        <v>3550</v>
      </c>
    </row>
    <row r="26" spans="1:4" ht="16.5" thickBot="1">
      <c r="A26" s="669"/>
      <c r="B26" s="345" t="s">
        <v>280</v>
      </c>
      <c r="C26" s="346">
        <v>16</v>
      </c>
      <c r="D26" s="347">
        <v>2040</v>
      </c>
    </row>
    <row r="27" spans="1:4" ht="15.75">
      <c r="A27" s="667">
        <v>2021</v>
      </c>
      <c r="B27" s="474" t="s">
        <v>269</v>
      </c>
      <c r="C27" s="475">
        <v>14</v>
      </c>
      <c r="D27" s="476">
        <v>1529</v>
      </c>
    </row>
    <row r="28" spans="1:4" ht="15.75">
      <c r="A28" s="668"/>
      <c r="B28" s="342" t="s">
        <v>264</v>
      </c>
      <c r="C28" s="343">
        <v>6</v>
      </c>
      <c r="D28" s="344">
        <v>699</v>
      </c>
    </row>
    <row r="29" spans="1:4" ht="15.75">
      <c r="A29" s="668"/>
      <c r="B29" s="342" t="s">
        <v>261</v>
      </c>
      <c r="C29" s="343">
        <v>12</v>
      </c>
      <c r="D29" s="344">
        <v>566</v>
      </c>
    </row>
    <row r="30" spans="1:4" ht="15.75">
      <c r="A30" s="668"/>
      <c r="B30" s="342" t="s">
        <v>265</v>
      </c>
      <c r="C30" s="343">
        <v>8</v>
      </c>
      <c r="D30" s="344">
        <v>379</v>
      </c>
    </row>
    <row r="31" spans="1:4" ht="15.75">
      <c r="A31" s="668"/>
      <c r="B31" s="342" t="s">
        <v>257</v>
      </c>
      <c r="C31" s="343">
        <v>10</v>
      </c>
      <c r="D31" s="344">
        <v>652</v>
      </c>
    </row>
    <row r="32" spans="1:4" ht="15.75">
      <c r="A32" s="668"/>
      <c r="B32" s="342" t="s">
        <v>262</v>
      </c>
      <c r="C32" s="343">
        <v>9</v>
      </c>
      <c r="D32" s="344">
        <v>478</v>
      </c>
    </row>
    <row r="33" spans="1:4" ht="15.75">
      <c r="A33" s="668"/>
      <c r="B33" s="342" t="s">
        <v>258</v>
      </c>
      <c r="C33" s="343">
        <v>5</v>
      </c>
      <c r="D33" s="344">
        <v>238</v>
      </c>
    </row>
    <row r="34" spans="1:4" ht="15.75">
      <c r="A34" s="668"/>
      <c r="B34" s="342" t="s">
        <v>259</v>
      </c>
      <c r="C34" s="343">
        <v>9</v>
      </c>
      <c r="D34" s="344">
        <v>462</v>
      </c>
    </row>
    <row r="35" spans="1:4" ht="15.75">
      <c r="A35" s="668"/>
      <c r="B35" s="342" t="s">
        <v>260</v>
      </c>
      <c r="C35" s="343">
        <v>9</v>
      </c>
      <c r="D35" s="344">
        <v>519</v>
      </c>
    </row>
    <row r="36" spans="1:4" ht="15.75">
      <c r="A36" s="668"/>
      <c r="B36" s="342" t="s">
        <v>279</v>
      </c>
      <c r="C36" s="343">
        <v>15</v>
      </c>
      <c r="D36" s="344">
        <v>1573</v>
      </c>
    </row>
    <row r="37" spans="1:4" ht="15.75">
      <c r="A37" s="668"/>
      <c r="B37" s="342" t="s">
        <v>263</v>
      </c>
      <c r="C37" s="343">
        <v>11</v>
      </c>
      <c r="D37" s="344">
        <v>852</v>
      </c>
    </row>
    <row r="38" spans="1:4" ht="16.5" thickBot="1">
      <c r="A38" s="669"/>
      <c r="B38" s="345" t="s">
        <v>280</v>
      </c>
      <c r="C38" s="346">
        <v>5</v>
      </c>
      <c r="D38" s="347">
        <v>840</v>
      </c>
    </row>
    <row r="39" spans="1:4">
      <c r="A39" s="661" t="s">
        <v>329</v>
      </c>
      <c r="B39" s="661"/>
      <c r="C39" s="661"/>
      <c r="D39" s="661"/>
    </row>
    <row r="40" spans="1:4">
      <c r="A40" s="661"/>
      <c r="B40" s="661"/>
      <c r="C40" s="661"/>
      <c r="D40" s="661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4E9C-3316-44FA-8F12-0C07C23C80A7}">
  <dimension ref="B2:S24"/>
  <sheetViews>
    <sheetView view="pageBreakPreview" zoomScale="80" zoomScaleNormal="100" zoomScaleSheetLayoutView="80" workbookViewId="0">
      <selection activeCell="B2" sqref="B2:K2"/>
    </sheetView>
  </sheetViews>
  <sheetFormatPr defaultRowHeight="15"/>
  <cols>
    <col min="1" max="1" width="5.140625" style="214" customWidth="1"/>
    <col min="2" max="16384" width="9.140625" style="214"/>
  </cols>
  <sheetData>
    <row r="2" spans="2:16" ht="23.25">
      <c r="B2" s="670" t="s">
        <v>464</v>
      </c>
      <c r="C2" s="670"/>
      <c r="D2" s="670"/>
      <c r="E2" s="670"/>
      <c r="F2" s="670"/>
      <c r="G2" s="670"/>
      <c r="H2" s="670"/>
      <c r="I2" s="670"/>
      <c r="J2" s="670"/>
      <c r="K2" s="670"/>
    </row>
    <row r="5" spans="2:16" ht="23.25">
      <c r="P5" s="348"/>
    </row>
    <row r="24" spans="19:19" ht="23.25">
      <c r="S24" s="348"/>
    </row>
  </sheetData>
  <mergeCells count="1">
    <mergeCell ref="B2:K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view="pageBreakPreview" zoomScaleNormal="90" zoomScaleSheetLayoutView="100" workbookViewId="0">
      <selection sqref="A1:C1"/>
    </sheetView>
  </sheetViews>
  <sheetFormatPr defaultRowHeight="15"/>
  <cols>
    <col min="1" max="1" width="19.7109375" customWidth="1"/>
    <col min="2" max="2" width="23" style="163" customWidth="1"/>
    <col min="3" max="3" width="19" style="164" customWidth="1"/>
  </cols>
  <sheetData>
    <row r="1" spans="1:3" ht="71.25" customHeight="1" thickBot="1">
      <c r="A1" s="671" t="s">
        <v>500</v>
      </c>
      <c r="B1" s="672"/>
      <c r="C1" s="672"/>
    </row>
    <row r="2" spans="1:3" ht="41.25" customHeight="1" thickBot="1">
      <c r="A2" s="77" t="s">
        <v>226</v>
      </c>
      <c r="B2" s="78" t="s">
        <v>227</v>
      </c>
      <c r="C2" s="79" t="s">
        <v>228</v>
      </c>
    </row>
    <row r="3" spans="1:3" ht="15.75">
      <c r="A3" s="36" t="s">
        <v>140</v>
      </c>
      <c r="B3" s="158">
        <v>209273</v>
      </c>
      <c r="C3" s="159">
        <v>0.29820000000000002</v>
      </c>
    </row>
    <row r="4" spans="1:3" ht="15.75">
      <c r="A4" s="36" t="s">
        <v>229</v>
      </c>
      <c r="B4" s="160">
        <v>195116</v>
      </c>
      <c r="C4" s="159">
        <v>0.27800000000000002</v>
      </c>
    </row>
    <row r="5" spans="1:3" ht="15.75">
      <c r="A5" s="36" t="s">
        <v>138</v>
      </c>
      <c r="B5" s="160">
        <v>47001</v>
      </c>
      <c r="C5" s="159">
        <v>6.7000000000000004E-2</v>
      </c>
    </row>
    <row r="6" spans="1:3" ht="15.75">
      <c r="A6" s="36" t="s">
        <v>135</v>
      </c>
      <c r="B6" s="160">
        <v>46768</v>
      </c>
      <c r="C6" s="159">
        <v>6.6600000000000006E-2</v>
      </c>
    </row>
    <row r="7" spans="1:3" ht="15.75">
      <c r="A7" s="36" t="s">
        <v>139</v>
      </c>
      <c r="B7" s="160">
        <v>38120</v>
      </c>
      <c r="C7" s="159">
        <v>5.4300000000000001E-2</v>
      </c>
    </row>
    <row r="8" spans="1:3" ht="15.75">
      <c r="A8" s="36" t="s">
        <v>136</v>
      </c>
      <c r="B8" s="160">
        <v>23054</v>
      </c>
      <c r="C8" s="159">
        <v>3.2800000000000003E-2</v>
      </c>
    </row>
    <row r="9" spans="1:3" ht="15.75">
      <c r="A9" s="36" t="s">
        <v>230</v>
      </c>
      <c r="B9" s="160">
        <v>18931</v>
      </c>
      <c r="C9" s="159">
        <v>2.7E-2</v>
      </c>
    </row>
    <row r="10" spans="1:3" ht="15.75">
      <c r="A10" s="36" t="s">
        <v>231</v>
      </c>
      <c r="B10" s="160">
        <v>16174</v>
      </c>
      <c r="C10" s="159">
        <v>2.3E-2</v>
      </c>
    </row>
    <row r="11" spans="1:3" ht="15.75">
      <c r="A11" s="36" t="s">
        <v>234</v>
      </c>
      <c r="B11" s="160">
        <v>7310</v>
      </c>
      <c r="C11" s="159">
        <v>1.04E-2</v>
      </c>
    </row>
    <row r="12" spans="1:3" ht="16.5" thickBot="1">
      <c r="A12" s="80" t="s">
        <v>238</v>
      </c>
      <c r="B12" s="161">
        <v>6248</v>
      </c>
      <c r="C12" s="162">
        <v>8.8999999999999999E-3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view="pageBreakPreview" zoomScale="70" zoomScaleNormal="80" zoomScaleSheetLayoutView="70" workbookViewId="0">
      <selection sqref="A1:J1"/>
    </sheetView>
  </sheetViews>
  <sheetFormatPr defaultRowHeight="15"/>
  <cols>
    <col min="1" max="10" width="15.7109375" customWidth="1"/>
  </cols>
  <sheetData>
    <row r="1" spans="1:10" ht="51" customHeight="1" thickBot="1">
      <c r="A1" s="673" t="s">
        <v>501</v>
      </c>
      <c r="B1" s="674"/>
      <c r="C1" s="674"/>
      <c r="D1" s="674"/>
      <c r="E1" s="674"/>
      <c r="F1" s="674"/>
      <c r="G1" s="674"/>
      <c r="H1" s="674"/>
      <c r="I1" s="674"/>
      <c r="J1" s="675"/>
    </row>
    <row r="2" spans="1:10" ht="72.75" customHeight="1" thickBot="1">
      <c r="A2" s="676" t="s">
        <v>356</v>
      </c>
      <c r="B2" s="677"/>
      <c r="C2" s="676" t="s">
        <v>426</v>
      </c>
      <c r="D2" s="677"/>
      <c r="E2" s="676" t="s">
        <v>502</v>
      </c>
      <c r="F2" s="677"/>
      <c r="G2" s="676" t="s">
        <v>232</v>
      </c>
      <c r="H2" s="677"/>
      <c r="I2" s="676" t="s">
        <v>233</v>
      </c>
      <c r="J2" s="677"/>
    </row>
    <row r="3" spans="1:10" ht="31.5" customHeight="1">
      <c r="A3" s="54" t="s">
        <v>140</v>
      </c>
      <c r="B3" s="55">
        <v>209273</v>
      </c>
      <c r="C3" s="56" t="s">
        <v>229</v>
      </c>
      <c r="D3" s="57">
        <v>87232</v>
      </c>
      <c r="E3" s="56" t="s">
        <v>229</v>
      </c>
      <c r="F3" s="55">
        <v>37437</v>
      </c>
      <c r="G3" s="56" t="s">
        <v>229</v>
      </c>
      <c r="H3" s="55">
        <v>70238</v>
      </c>
      <c r="I3" s="56" t="s">
        <v>230</v>
      </c>
      <c r="J3" s="165">
        <v>609</v>
      </c>
    </row>
    <row r="4" spans="1:10" ht="31.5" customHeight="1">
      <c r="A4" s="54" t="s">
        <v>138</v>
      </c>
      <c r="B4" s="55">
        <v>47001</v>
      </c>
      <c r="C4" s="56" t="s">
        <v>230</v>
      </c>
      <c r="D4" s="57">
        <v>14868</v>
      </c>
      <c r="E4" s="56" t="s">
        <v>503</v>
      </c>
      <c r="F4" s="55">
        <v>970</v>
      </c>
      <c r="G4" s="56" t="s">
        <v>234</v>
      </c>
      <c r="H4" s="55">
        <v>4078</v>
      </c>
      <c r="I4" s="56" t="s">
        <v>229</v>
      </c>
      <c r="J4" s="57">
        <v>209</v>
      </c>
    </row>
    <row r="5" spans="1:10" ht="31.5" customHeight="1">
      <c r="A5" s="54" t="s">
        <v>135</v>
      </c>
      <c r="B5" s="55">
        <v>46768</v>
      </c>
      <c r="C5" s="56" t="s">
        <v>231</v>
      </c>
      <c r="D5" s="57">
        <v>12868</v>
      </c>
      <c r="E5" s="56" t="s">
        <v>238</v>
      </c>
      <c r="F5" s="55">
        <v>894</v>
      </c>
      <c r="G5" s="56" t="s">
        <v>230</v>
      </c>
      <c r="H5" s="55">
        <v>3245</v>
      </c>
      <c r="I5" s="56" t="s">
        <v>238</v>
      </c>
      <c r="J5" s="57">
        <v>124</v>
      </c>
    </row>
    <row r="6" spans="1:10" ht="31.5" customHeight="1">
      <c r="A6" s="54" t="s">
        <v>139</v>
      </c>
      <c r="B6" s="55">
        <v>38120</v>
      </c>
      <c r="C6" s="56" t="s">
        <v>242</v>
      </c>
      <c r="D6" s="57">
        <v>3663</v>
      </c>
      <c r="E6" s="56" t="s">
        <v>236</v>
      </c>
      <c r="F6" s="55">
        <v>550</v>
      </c>
      <c r="G6" s="56" t="s">
        <v>231</v>
      </c>
      <c r="H6" s="55">
        <v>3241</v>
      </c>
      <c r="I6" s="56" t="s">
        <v>237</v>
      </c>
      <c r="J6" s="57">
        <v>105</v>
      </c>
    </row>
    <row r="7" spans="1:10" ht="31.5" customHeight="1">
      <c r="A7" s="54" t="s">
        <v>136</v>
      </c>
      <c r="B7" s="55">
        <v>23054</v>
      </c>
      <c r="C7" s="56" t="s">
        <v>236</v>
      </c>
      <c r="D7" s="57">
        <v>3537</v>
      </c>
      <c r="E7" s="56" t="s">
        <v>235</v>
      </c>
      <c r="F7" s="55">
        <v>287</v>
      </c>
      <c r="G7" s="56" t="s">
        <v>241</v>
      </c>
      <c r="H7" s="55">
        <v>2538</v>
      </c>
      <c r="I7" s="56" t="s">
        <v>240</v>
      </c>
      <c r="J7" s="57">
        <v>32</v>
      </c>
    </row>
    <row r="8" spans="1:10" ht="31.5" customHeight="1">
      <c r="A8" s="54" t="s">
        <v>363</v>
      </c>
      <c r="B8" s="55">
        <v>5381</v>
      </c>
      <c r="C8" s="56" t="s">
        <v>234</v>
      </c>
      <c r="D8" s="57">
        <v>3229</v>
      </c>
      <c r="E8" s="56" t="s">
        <v>230</v>
      </c>
      <c r="F8" s="55">
        <v>209</v>
      </c>
      <c r="G8" s="56" t="s">
        <v>238</v>
      </c>
      <c r="H8" s="55">
        <v>2387</v>
      </c>
      <c r="I8" s="56" t="s">
        <v>242</v>
      </c>
      <c r="J8" s="57">
        <v>29</v>
      </c>
    </row>
    <row r="9" spans="1:10" ht="31.5" customHeight="1">
      <c r="A9" s="54" t="s">
        <v>357</v>
      </c>
      <c r="B9" s="55">
        <v>4934</v>
      </c>
      <c r="C9" s="56" t="s">
        <v>238</v>
      </c>
      <c r="D9" s="57">
        <v>2843</v>
      </c>
      <c r="E9" s="56" t="s">
        <v>237</v>
      </c>
      <c r="F9" s="55">
        <v>173</v>
      </c>
      <c r="G9" s="56" t="s">
        <v>239</v>
      </c>
      <c r="H9" s="55">
        <v>2361</v>
      </c>
      <c r="I9" s="56" t="s">
        <v>427</v>
      </c>
      <c r="J9" s="57">
        <v>19</v>
      </c>
    </row>
    <row r="10" spans="1:10" ht="31.5" customHeight="1">
      <c r="A10" s="54" t="s">
        <v>504</v>
      </c>
      <c r="B10" s="55">
        <v>4434</v>
      </c>
      <c r="C10" s="56" t="s">
        <v>327</v>
      </c>
      <c r="D10" s="57">
        <v>2817</v>
      </c>
      <c r="E10" s="56" t="s">
        <v>359</v>
      </c>
      <c r="F10" s="55">
        <v>172</v>
      </c>
      <c r="G10" s="56" t="s">
        <v>237</v>
      </c>
      <c r="H10" s="55">
        <v>2041</v>
      </c>
      <c r="I10" s="56" t="s">
        <v>358</v>
      </c>
      <c r="J10" s="57">
        <v>19</v>
      </c>
    </row>
    <row r="11" spans="1:10" ht="31.5" customHeight="1">
      <c r="A11" s="54" t="s">
        <v>137</v>
      </c>
      <c r="B11" s="55">
        <v>4255</v>
      </c>
      <c r="C11" s="56" t="s">
        <v>237</v>
      </c>
      <c r="D11" s="57">
        <v>1829</v>
      </c>
      <c r="E11" s="56" t="s">
        <v>327</v>
      </c>
      <c r="F11" s="55">
        <v>165</v>
      </c>
      <c r="G11" s="56" t="s">
        <v>236</v>
      </c>
      <c r="H11" s="55">
        <v>1217</v>
      </c>
      <c r="I11" s="56" t="s">
        <v>503</v>
      </c>
      <c r="J11" s="57">
        <v>16</v>
      </c>
    </row>
    <row r="12" spans="1:10" ht="31.5" customHeight="1" thickBot="1">
      <c r="A12" s="58" t="s">
        <v>141</v>
      </c>
      <c r="B12" s="59">
        <v>2732</v>
      </c>
      <c r="C12" s="60" t="s">
        <v>359</v>
      </c>
      <c r="D12" s="61">
        <v>1779</v>
      </c>
      <c r="E12" s="60" t="s">
        <v>326</v>
      </c>
      <c r="F12" s="59">
        <v>124</v>
      </c>
      <c r="G12" s="60" t="s">
        <v>327</v>
      </c>
      <c r="H12" s="59">
        <v>1033</v>
      </c>
      <c r="I12" s="60" t="s">
        <v>359</v>
      </c>
      <c r="J12" s="61">
        <v>16</v>
      </c>
    </row>
    <row r="13" spans="1:10" ht="42" customHeight="1">
      <c r="A13" s="166"/>
      <c r="B13" s="141"/>
      <c r="C13" s="167"/>
      <c r="D13" s="141"/>
      <c r="E13" s="167"/>
      <c r="F13" s="141"/>
      <c r="G13" s="167"/>
      <c r="H13" s="141"/>
      <c r="I13" s="167"/>
      <c r="J13" s="141"/>
    </row>
    <row r="14" spans="1:10" ht="42" customHeight="1">
      <c r="A14" s="166"/>
      <c r="B14" s="141"/>
      <c r="C14" s="167"/>
      <c r="D14" s="141"/>
      <c r="E14" s="167"/>
      <c r="F14" s="141"/>
      <c r="G14" s="167"/>
      <c r="H14" s="141"/>
      <c r="I14" s="167"/>
      <c r="J14" s="141"/>
    </row>
    <row r="15" spans="1:10" ht="42" customHeight="1">
      <c r="A15" s="166"/>
      <c r="B15" s="141"/>
      <c r="C15" s="167"/>
      <c r="D15" s="141"/>
      <c r="E15" s="167"/>
      <c r="F15" s="141"/>
      <c r="G15" s="167"/>
      <c r="H15" s="141"/>
      <c r="I15" s="167"/>
      <c r="J15" s="141"/>
    </row>
    <row r="16" spans="1:10" ht="42" customHeight="1">
      <c r="A16" s="166"/>
      <c r="B16" s="141"/>
      <c r="C16" s="167"/>
      <c r="D16" s="141"/>
      <c r="E16" s="167"/>
      <c r="F16" s="141"/>
      <c r="G16" s="167"/>
      <c r="H16" s="141"/>
      <c r="I16" s="167"/>
      <c r="J16" s="141"/>
    </row>
    <row r="17" spans="1:10" ht="42" customHeight="1">
      <c r="A17" s="166"/>
      <c r="B17" s="141"/>
      <c r="C17" s="167"/>
      <c r="D17" s="141"/>
      <c r="E17" s="167"/>
      <c r="F17" s="141"/>
      <c r="G17" s="167"/>
      <c r="H17" s="141"/>
      <c r="I17" s="167"/>
      <c r="J17" s="141"/>
    </row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2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73" customWidth="1"/>
    <col min="2" max="2" width="23.85546875" customWidth="1"/>
    <col min="3" max="3" width="24.28515625" customWidth="1"/>
  </cols>
  <sheetData>
    <row r="1" spans="1:3" ht="51.75" customHeight="1" thickBot="1">
      <c r="A1" s="678" t="s">
        <v>505</v>
      </c>
      <c r="B1" s="679"/>
      <c r="C1" s="680"/>
    </row>
    <row r="2" spans="1:3" ht="35.25" customHeight="1" thickBot="1">
      <c r="A2" s="81" t="s">
        <v>243</v>
      </c>
      <c r="B2" s="62" t="s">
        <v>227</v>
      </c>
      <c r="C2" s="63" t="s">
        <v>228</v>
      </c>
    </row>
    <row r="3" spans="1:3" ht="18.75" customHeight="1">
      <c r="A3" s="82" t="s">
        <v>244</v>
      </c>
      <c r="B3" s="64">
        <v>198292</v>
      </c>
      <c r="C3" s="65">
        <v>0.28249999999999997</v>
      </c>
    </row>
    <row r="4" spans="1:3" ht="18.75" customHeight="1">
      <c r="A4" s="82" t="s">
        <v>245</v>
      </c>
      <c r="B4" s="64">
        <v>173891</v>
      </c>
      <c r="C4" s="65">
        <v>0.2477</v>
      </c>
    </row>
    <row r="5" spans="1:3" ht="18.75" customHeight="1">
      <c r="A5" s="82" t="s">
        <v>246</v>
      </c>
      <c r="B5" s="64">
        <v>85594</v>
      </c>
      <c r="C5" s="65">
        <v>0.12189999999999999</v>
      </c>
    </row>
    <row r="6" spans="1:3" ht="18.75" customHeight="1">
      <c r="A6" s="82" t="s">
        <v>247</v>
      </c>
      <c r="B6" s="64">
        <v>70752</v>
      </c>
      <c r="C6" s="65">
        <v>0.1008</v>
      </c>
    </row>
    <row r="7" spans="1:3" ht="18.75" customHeight="1">
      <c r="A7" s="82" t="s">
        <v>248</v>
      </c>
      <c r="B7" s="64">
        <v>69274</v>
      </c>
      <c r="C7" s="65">
        <v>9.8699999999999996E-2</v>
      </c>
    </row>
    <row r="8" spans="1:3" ht="18.75" customHeight="1">
      <c r="A8" s="82" t="s">
        <v>249</v>
      </c>
      <c r="B8" s="64">
        <v>43182</v>
      </c>
      <c r="C8" s="65">
        <v>6.1499999999999999E-2</v>
      </c>
    </row>
    <row r="9" spans="1:3" ht="18.75" customHeight="1">
      <c r="A9" s="82" t="s">
        <v>250</v>
      </c>
      <c r="B9" s="64">
        <v>38243</v>
      </c>
      <c r="C9" s="65">
        <v>5.45E-2</v>
      </c>
    </row>
    <row r="10" spans="1:3" ht="18.75" customHeight="1">
      <c r="A10" s="82" t="s">
        <v>251</v>
      </c>
      <c r="B10" s="64">
        <v>18116</v>
      </c>
      <c r="C10" s="65">
        <v>2.58E-2</v>
      </c>
    </row>
    <row r="11" spans="1:3" ht="18.75" customHeight="1">
      <c r="A11" s="82" t="s">
        <v>252</v>
      </c>
      <c r="B11" s="64">
        <v>4060</v>
      </c>
      <c r="C11" s="65">
        <v>5.7999999999999996E-3</v>
      </c>
    </row>
    <row r="12" spans="1:3" ht="18.75" customHeight="1" thickBot="1">
      <c r="A12" s="83" t="s">
        <v>253</v>
      </c>
      <c r="B12" s="66">
        <v>487</v>
      </c>
      <c r="C12" s="67">
        <v>6.9999999999999999E-4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view="pageBreakPreview" zoomScale="80" zoomScaleNormal="90" zoomScaleSheetLayoutView="80" workbookViewId="0">
      <selection sqref="A1:B1"/>
    </sheetView>
  </sheetViews>
  <sheetFormatPr defaultRowHeight="15"/>
  <cols>
    <col min="1" max="1" width="48.7109375" customWidth="1"/>
    <col min="2" max="2" width="17.42578125" customWidth="1"/>
  </cols>
  <sheetData>
    <row r="1" spans="1:2" ht="81" customHeight="1" thickBot="1">
      <c r="A1" s="681" t="s">
        <v>506</v>
      </c>
      <c r="B1" s="682"/>
    </row>
    <row r="2" spans="1:2" ht="30" customHeight="1">
      <c r="A2" s="157" t="s">
        <v>360</v>
      </c>
      <c r="B2" s="168">
        <v>41748</v>
      </c>
    </row>
    <row r="3" spans="1:2" ht="28.5" customHeight="1">
      <c r="A3" s="538" t="s">
        <v>428</v>
      </c>
      <c r="B3" s="55">
        <v>37526</v>
      </c>
    </row>
    <row r="4" spans="1:2" ht="31.5">
      <c r="A4" s="538" t="s">
        <v>254</v>
      </c>
      <c r="B4" s="539">
        <v>2206</v>
      </c>
    </row>
    <row r="5" spans="1:2" ht="38.25" customHeight="1">
      <c r="A5" s="538" t="s">
        <v>361</v>
      </c>
      <c r="B5" s="539">
        <v>1465</v>
      </c>
    </row>
    <row r="6" spans="1:2" ht="46.5" customHeight="1">
      <c r="A6" s="538" t="s">
        <v>364</v>
      </c>
      <c r="B6" s="539">
        <v>209</v>
      </c>
    </row>
    <row r="7" spans="1:2" ht="57" customHeight="1" thickBot="1">
      <c r="A7" s="540" t="s">
        <v>429</v>
      </c>
      <c r="B7" s="541">
        <v>53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view="pageBreakPreview" zoomScaleNormal="100" zoomScaleSheetLayoutView="100" workbookViewId="0">
      <selection sqref="A1:H1"/>
    </sheetView>
  </sheetViews>
  <sheetFormatPr defaultRowHeight="15"/>
  <sheetData>
    <row r="1" spans="1:8" ht="27" customHeight="1" thickBot="1">
      <c r="A1" s="748" t="s">
        <v>499</v>
      </c>
      <c r="B1" s="748"/>
      <c r="C1" s="748"/>
      <c r="D1" s="748"/>
      <c r="E1" s="748"/>
      <c r="F1" s="748"/>
      <c r="G1" s="748"/>
      <c r="H1" s="748"/>
    </row>
    <row r="2" spans="1:8" ht="17.25" customHeight="1" thickTop="1" thickBot="1">
      <c r="A2" s="749" t="s">
        <v>132</v>
      </c>
      <c r="B2" s="750"/>
      <c r="C2" s="750"/>
      <c r="D2" s="750"/>
      <c r="E2" s="750"/>
      <c r="F2" s="750"/>
      <c r="G2" s="751"/>
      <c r="H2" s="200"/>
    </row>
    <row r="3" spans="1:8" ht="16.5" customHeight="1" thickTop="1" thickBot="1">
      <c r="A3" s="752" t="s">
        <v>191</v>
      </c>
      <c r="B3" s="753"/>
      <c r="C3" s="754"/>
      <c r="D3" s="724">
        <v>655</v>
      </c>
      <c r="E3" s="759" t="s">
        <v>63</v>
      </c>
      <c r="F3" s="760"/>
      <c r="G3" s="201">
        <v>466</v>
      </c>
      <c r="H3" s="200"/>
    </row>
    <row r="4" spans="1:8" ht="15.75" customHeight="1" thickBot="1">
      <c r="A4" s="755"/>
      <c r="B4" s="756"/>
      <c r="C4" s="757"/>
      <c r="D4" s="758"/>
      <c r="E4" s="761" t="s">
        <v>64</v>
      </c>
      <c r="F4" s="762"/>
      <c r="G4" s="202">
        <v>184</v>
      </c>
      <c r="H4" s="200"/>
    </row>
    <row r="5" spans="1:8" ht="16.5" thickTop="1" thickBot="1">
      <c r="A5" s="200"/>
      <c r="B5" s="200"/>
      <c r="C5" s="200"/>
      <c r="D5" s="200"/>
      <c r="E5" s="200"/>
      <c r="F5" s="200"/>
      <c r="G5" s="200"/>
      <c r="H5" s="200"/>
    </row>
    <row r="6" spans="1:8" ht="17.25" customHeight="1" thickTop="1" thickBot="1">
      <c r="A6" s="715" t="s">
        <v>192</v>
      </c>
      <c r="B6" s="716"/>
      <c r="C6" s="716"/>
      <c r="D6" s="716"/>
      <c r="E6" s="716"/>
      <c r="F6" s="716"/>
      <c r="G6" s="716"/>
      <c r="H6" s="717"/>
    </row>
    <row r="7" spans="1:8" ht="16.5" customHeight="1" thickTop="1" thickBot="1">
      <c r="A7" s="718" t="s">
        <v>193</v>
      </c>
      <c r="B7" s="719"/>
      <c r="C7" s="719"/>
      <c r="D7" s="720"/>
      <c r="E7" s="724">
        <v>528</v>
      </c>
      <c r="F7" s="726" t="s">
        <v>63</v>
      </c>
      <c r="G7" s="727"/>
      <c r="H7" s="203">
        <v>442</v>
      </c>
    </row>
    <row r="8" spans="1:8" ht="15.75" customHeight="1" thickBot="1">
      <c r="A8" s="721"/>
      <c r="B8" s="722"/>
      <c r="C8" s="722"/>
      <c r="D8" s="723"/>
      <c r="E8" s="725"/>
      <c r="F8" s="728" t="s">
        <v>64</v>
      </c>
      <c r="G8" s="729"/>
      <c r="H8" s="203">
        <v>86</v>
      </c>
    </row>
    <row r="9" spans="1:8" ht="32.25" customHeight="1" thickBot="1">
      <c r="A9" s="730" t="s">
        <v>194</v>
      </c>
      <c r="B9" s="731"/>
      <c r="C9" s="731"/>
      <c r="D9" s="732"/>
      <c r="E9" s="739">
        <v>512</v>
      </c>
      <c r="F9" s="728" t="s">
        <v>195</v>
      </c>
      <c r="G9" s="729"/>
      <c r="H9" s="201">
        <v>399</v>
      </c>
    </row>
    <row r="10" spans="1:8" ht="15.75" customHeight="1">
      <c r="A10" s="733"/>
      <c r="B10" s="734"/>
      <c r="C10" s="734"/>
      <c r="D10" s="735"/>
      <c r="E10" s="740"/>
      <c r="F10" s="742" t="s">
        <v>196</v>
      </c>
      <c r="G10" s="743"/>
      <c r="H10" s="746">
        <v>113</v>
      </c>
    </row>
    <row r="11" spans="1:8" ht="15.75" customHeight="1" thickBot="1">
      <c r="A11" s="736"/>
      <c r="B11" s="737"/>
      <c r="C11" s="737"/>
      <c r="D11" s="738"/>
      <c r="E11" s="741"/>
      <c r="F11" s="744"/>
      <c r="G11" s="745"/>
      <c r="H11" s="747"/>
    </row>
    <row r="12" spans="1:8" ht="31.5" customHeight="1" thickTop="1" thickBot="1">
      <c r="A12" s="702" t="s">
        <v>284</v>
      </c>
      <c r="B12" s="703"/>
      <c r="C12" s="703"/>
      <c r="D12" s="704"/>
      <c r="E12" s="705">
        <v>6</v>
      </c>
      <c r="F12" s="706"/>
      <c r="G12" s="706"/>
      <c r="H12" s="707"/>
    </row>
    <row r="13" spans="1:8" ht="16.5" thickTop="1" thickBot="1">
      <c r="A13" s="200"/>
      <c r="B13" s="200"/>
      <c r="C13" s="200"/>
      <c r="D13" s="200"/>
      <c r="E13" s="200"/>
      <c r="F13" s="200"/>
      <c r="G13" s="200"/>
      <c r="H13" s="200"/>
    </row>
    <row r="14" spans="1:8" ht="17.25" customHeight="1" thickTop="1" thickBot="1">
      <c r="A14" s="708" t="s">
        <v>285</v>
      </c>
      <c r="B14" s="709"/>
      <c r="C14" s="709"/>
      <c r="D14" s="709"/>
      <c r="E14" s="709"/>
      <c r="F14" s="709"/>
      <c r="G14" s="709"/>
      <c r="H14" s="710"/>
    </row>
    <row r="15" spans="1:8" ht="30.75" customHeight="1" thickTop="1" thickBot="1">
      <c r="A15" s="711" t="s">
        <v>197</v>
      </c>
      <c r="B15" s="712"/>
      <c r="C15" s="713" t="s">
        <v>198</v>
      </c>
      <c r="D15" s="712"/>
      <c r="E15" s="204">
        <v>454</v>
      </c>
      <c r="F15" s="714" t="s">
        <v>199</v>
      </c>
      <c r="G15" s="712"/>
      <c r="H15" s="203">
        <v>359</v>
      </c>
    </row>
    <row r="16" spans="1:8" ht="30" customHeight="1" thickBot="1">
      <c r="A16" s="691" t="s">
        <v>200</v>
      </c>
      <c r="B16" s="692"/>
      <c r="C16" s="693" t="s">
        <v>198</v>
      </c>
      <c r="D16" s="692"/>
      <c r="E16" s="204">
        <v>46</v>
      </c>
      <c r="F16" s="694" t="s">
        <v>199</v>
      </c>
      <c r="G16" s="692"/>
      <c r="H16" s="203">
        <v>41</v>
      </c>
    </row>
    <row r="17" spans="1:8" ht="15.75" thickBot="1">
      <c r="A17" s="200"/>
      <c r="B17" s="200"/>
      <c r="C17" s="200"/>
      <c r="D17" s="200"/>
      <c r="E17" s="200"/>
      <c r="F17" s="200"/>
      <c r="G17" s="200"/>
      <c r="H17" s="200"/>
    </row>
    <row r="18" spans="1:8" ht="17.25" customHeight="1" thickBot="1">
      <c r="A18" s="695" t="s">
        <v>286</v>
      </c>
      <c r="B18" s="696"/>
      <c r="C18" s="696"/>
      <c r="D18" s="696"/>
      <c r="E18" s="696"/>
      <c r="F18" s="696"/>
      <c r="G18" s="696"/>
      <c r="H18" s="697"/>
    </row>
    <row r="19" spans="1:8" ht="33" customHeight="1">
      <c r="A19" s="698" t="s">
        <v>432</v>
      </c>
      <c r="B19" s="699"/>
      <c r="C19" s="685" t="s">
        <v>198</v>
      </c>
      <c r="D19" s="686"/>
      <c r="E19" s="384">
        <v>1</v>
      </c>
      <c r="F19" s="685" t="s">
        <v>199</v>
      </c>
      <c r="G19" s="686"/>
      <c r="H19" s="386">
        <v>1</v>
      </c>
    </row>
    <row r="20" spans="1:8" ht="33" customHeight="1">
      <c r="A20" s="687" t="s">
        <v>433</v>
      </c>
      <c r="B20" s="688"/>
      <c r="C20" s="683" t="s">
        <v>198</v>
      </c>
      <c r="D20" s="684"/>
      <c r="E20" s="385">
        <v>41</v>
      </c>
      <c r="F20" s="683" t="s">
        <v>199</v>
      </c>
      <c r="G20" s="684"/>
      <c r="H20" s="387">
        <v>23</v>
      </c>
    </row>
    <row r="21" spans="1:8" ht="33" customHeight="1">
      <c r="A21" s="687" t="s">
        <v>434</v>
      </c>
      <c r="B21" s="688"/>
      <c r="C21" s="683" t="s">
        <v>198</v>
      </c>
      <c r="D21" s="684"/>
      <c r="E21" s="385">
        <v>8</v>
      </c>
      <c r="F21" s="683" t="s">
        <v>199</v>
      </c>
      <c r="G21" s="684"/>
      <c r="H21" s="387">
        <v>5</v>
      </c>
    </row>
    <row r="22" spans="1:8" ht="33" customHeight="1">
      <c r="A22" s="687" t="s">
        <v>435</v>
      </c>
      <c r="B22" s="688"/>
      <c r="C22" s="683" t="s">
        <v>198</v>
      </c>
      <c r="D22" s="684"/>
      <c r="E22" s="385">
        <v>101</v>
      </c>
      <c r="F22" s="683" t="s">
        <v>199</v>
      </c>
      <c r="G22" s="684"/>
      <c r="H22" s="387">
        <v>95</v>
      </c>
    </row>
    <row r="23" spans="1:8" ht="33" customHeight="1">
      <c r="A23" s="687" t="s">
        <v>436</v>
      </c>
      <c r="B23" s="688"/>
      <c r="C23" s="683" t="s">
        <v>198</v>
      </c>
      <c r="D23" s="684"/>
      <c r="E23" s="385">
        <v>167</v>
      </c>
      <c r="F23" s="683" t="s">
        <v>199</v>
      </c>
      <c r="G23" s="684"/>
      <c r="H23" s="387">
        <v>153</v>
      </c>
    </row>
    <row r="24" spans="1:8" ht="33" customHeight="1">
      <c r="A24" s="687" t="s">
        <v>437</v>
      </c>
      <c r="B24" s="688"/>
      <c r="C24" s="683" t="s">
        <v>198</v>
      </c>
      <c r="D24" s="684"/>
      <c r="E24" s="385">
        <v>15</v>
      </c>
      <c r="F24" s="683" t="s">
        <v>199</v>
      </c>
      <c r="G24" s="684"/>
      <c r="H24" s="387">
        <v>8</v>
      </c>
    </row>
    <row r="25" spans="1:8" ht="27.75" customHeight="1" thickBot="1">
      <c r="A25" s="689" t="s">
        <v>438</v>
      </c>
      <c r="B25" s="690"/>
      <c r="C25" s="700" t="s">
        <v>198</v>
      </c>
      <c r="D25" s="701"/>
      <c r="E25" s="536">
        <v>0</v>
      </c>
      <c r="F25" s="700" t="s">
        <v>199</v>
      </c>
      <c r="G25" s="701"/>
      <c r="H25" s="537">
        <v>0</v>
      </c>
    </row>
    <row r="26" spans="1:8" ht="15.75" customHeight="1"/>
  </sheetData>
  <mergeCells count="47">
    <mergeCell ref="A1:H1"/>
    <mergeCell ref="A2:G2"/>
    <mergeCell ref="A3:C4"/>
    <mergeCell ref="D3:D4"/>
    <mergeCell ref="E3:F3"/>
    <mergeCell ref="E4:F4"/>
    <mergeCell ref="A9:D11"/>
    <mergeCell ref="E9:E11"/>
    <mergeCell ref="F9:G9"/>
    <mergeCell ref="F10:G11"/>
    <mergeCell ref="H10:H11"/>
    <mergeCell ref="A6:H6"/>
    <mergeCell ref="A7:D8"/>
    <mergeCell ref="E7:E8"/>
    <mergeCell ref="F7:G7"/>
    <mergeCell ref="F8:G8"/>
    <mergeCell ref="A12:D12"/>
    <mergeCell ref="E12:H12"/>
    <mergeCell ref="A14:H14"/>
    <mergeCell ref="A15:B15"/>
    <mergeCell ref="C15:D15"/>
    <mergeCell ref="F15:G15"/>
    <mergeCell ref="A24:B24"/>
    <mergeCell ref="A25:B25"/>
    <mergeCell ref="A16:B16"/>
    <mergeCell ref="C16:D16"/>
    <mergeCell ref="F16:G16"/>
    <mergeCell ref="A18:H18"/>
    <mergeCell ref="A19:B19"/>
    <mergeCell ref="A20:B20"/>
    <mergeCell ref="A21:B21"/>
    <mergeCell ref="A22:B22"/>
    <mergeCell ref="A23:B23"/>
    <mergeCell ref="F19:G19"/>
    <mergeCell ref="F21:G21"/>
    <mergeCell ref="F23:G23"/>
    <mergeCell ref="C25:D25"/>
    <mergeCell ref="F25:G25"/>
    <mergeCell ref="C24:D24"/>
    <mergeCell ref="F24:G24"/>
    <mergeCell ref="C19:D19"/>
    <mergeCell ref="C21:D21"/>
    <mergeCell ref="C23:D23"/>
    <mergeCell ref="C20:D20"/>
    <mergeCell ref="F20:G20"/>
    <mergeCell ref="C22:D22"/>
    <mergeCell ref="F22:G22"/>
  </mergeCells>
  <pageMargins left="0.7" right="0.7" top="0.78740157499999996" bottom="0.78740157499999996" header="0.3" footer="0.3"/>
  <pageSetup paperSize="9" orientation="portrait" horizontalDpi="4294967294" r:id="rId1"/>
  <headerFooter>
    <oddHeader>&amp;RPříloha č. 5.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8821-E487-40A4-9E38-DE27EFD39306}">
  <dimension ref="A1:AC70"/>
  <sheetViews>
    <sheetView view="pageBreakPreview" zoomScale="20" zoomScaleNormal="20" zoomScaleSheetLayoutView="20" workbookViewId="0">
      <selection sqref="A1:AC2"/>
    </sheetView>
  </sheetViews>
  <sheetFormatPr defaultRowHeight="15"/>
  <cols>
    <col min="1" max="1" width="77.28515625" style="214" customWidth="1"/>
    <col min="2" max="25" width="33.28515625" style="214" customWidth="1"/>
    <col min="26" max="29" width="27.7109375" style="214" customWidth="1"/>
    <col min="30" max="16384" width="9.140625" style="214"/>
  </cols>
  <sheetData>
    <row r="1" spans="1:29" ht="87" customHeight="1">
      <c r="A1" s="766" t="s">
        <v>444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6"/>
      <c r="T1" s="766"/>
      <c r="U1" s="766"/>
      <c r="V1" s="766"/>
      <c r="W1" s="766"/>
      <c r="X1" s="766"/>
      <c r="Y1" s="766"/>
      <c r="Z1" s="766"/>
      <c r="AA1" s="766"/>
      <c r="AB1" s="766"/>
      <c r="AC1" s="766"/>
    </row>
    <row r="2" spans="1:29" ht="87" customHeight="1" thickBot="1">
      <c r="A2" s="766"/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</row>
    <row r="3" spans="1:29" ht="279.75" customHeight="1" thickBot="1">
      <c r="A3" s="796" t="s">
        <v>133</v>
      </c>
      <c r="B3" s="799" t="s">
        <v>99</v>
      </c>
      <c r="C3" s="806"/>
      <c r="D3" s="806"/>
      <c r="E3" s="806"/>
      <c r="F3" s="799" t="s">
        <v>100</v>
      </c>
      <c r="G3" s="806"/>
      <c r="H3" s="806"/>
      <c r="I3" s="800"/>
      <c r="J3" s="799" t="s">
        <v>101</v>
      </c>
      <c r="K3" s="806"/>
      <c r="L3" s="806"/>
      <c r="M3" s="800"/>
      <c r="N3" s="799" t="s">
        <v>102</v>
      </c>
      <c r="O3" s="806"/>
      <c r="P3" s="799" t="s">
        <v>347</v>
      </c>
      <c r="Q3" s="806"/>
      <c r="R3" s="806"/>
      <c r="S3" s="800"/>
      <c r="T3" s="799" t="s">
        <v>348</v>
      </c>
      <c r="U3" s="800"/>
      <c r="V3" s="806" t="s">
        <v>349</v>
      </c>
      <c r="W3" s="806"/>
      <c r="X3" s="799" t="s">
        <v>155</v>
      </c>
      <c r="Y3" s="800"/>
    </row>
    <row r="4" spans="1:29" ht="112.5" customHeight="1" thickTop="1">
      <c r="A4" s="797"/>
      <c r="B4" s="801" t="s">
        <v>51</v>
      </c>
      <c r="C4" s="802"/>
      <c r="D4" s="803" t="s">
        <v>52</v>
      </c>
      <c r="E4" s="803"/>
      <c r="F4" s="801" t="s">
        <v>51</v>
      </c>
      <c r="G4" s="802"/>
      <c r="H4" s="803" t="s">
        <v>52</v>
      </c>
      <c r="I4" s="804"/>
      <c r="J4" s="801" t="s">
        <v>51</v>
      </c>
      <c r="K4" s="802"/>
      <c r="L4" s="803" t="s">
        <v>52</v>
      </c>
      <c r="M4" s="804"/>
      <c r="N4" s="805" t="s">
        <v>52</v>
      </c>
      <c r="O4" s="803"/>
      <c r="P4" s="801" t="s">
        <v>51</v>
      </c>
      <c r="Q4" s="802"/>
      <c r="R4" s="803" t="s">
        <v>52</v>
      </c>
      <c r="S4" s="803"/>
      <c r="T4" s="805" t="s">
        <v>52</v>
      </c>
      <c r="U4" s="804"/>
      <c r="V4" s="801" t="s">
        <v>388</v>
      </c>
      <c r="W4" s="807"/>
      <c r="X4" s="803" t="s">
        <v>61</v>
      </c>
      <c r="Y4" s="804"/>
    </row>
    <row r="5" spans="1:29" ht="82.5" customHeight="1">
      <c r="A5" s="797"/>
      <c r="B5" s="770" t="s">
        <v>150</v>
      </c>
      <c r="C5" s="773" t="s">
        <v>151</v>
      </c>
      <c r="D5" s="776" t="s">
        <v>150</v>
      </c>
      <c r="E5" s="767" t="s">
        <v>151</v>
      </c>
      <c r="F5" s="770" t="s">
        <v>150</v>
      </c>
      <c r="G5" s="773" t="s">
        <v>151</v>
      </c>
      <c r="H5" s="776" t="s">
        <v>150</v>
      </c>
      <c r="I5" s="767" t="s">
        <v>151</v>
      </c>
      <c r="J5" s="770" t="s">
        <v>150</v>
      </c>
      <c r="K5" s="773" t="s">
        <v>151</v>
      </c>
      <c r="L5" s="776" t="s">
        <v>150</v>
      </c>
      <c r="M5" s="767" t="s">
        <v>151</v>
      </c>
      <c r="N5" s="770" t="s">
        <v>150</v>
      </c>
      <c r="O5" s="767" t="s">
        <v>151</v>
      </c>
      <c r="P5" s="770" t="s">
        <v>150</v>
      </c>
      <c r="Q5" s="773" t="s">
        <v>151</v>
      </c>
      <c r="R5" s="776" t="s">
        <v>150</v>
      </c>
      <c r="S5" s="767" t="s">
        <v>151</v>
      </c>
      <c r="T5" s="770" t="s">
        <v>150</v>
      </c>
      <c r="U5" s="767" t="s">
        <v>151</v>
      </c>
      <c r="V5" s="770" t="s">
        <v>150</v>
      </c>
      <c r="W5" s="767" t="s">
        <v>151</v>
      </c>
      <c r="X5" s="770" t="s">
        <v>150</v>
      </c>
      <c r="Y5" s="767" t="s">
        <v>151</v>
      </c>
    </row>
    <row r="6" spans="1:29" ht="82.5" customHeight="1">
      <c r="A6" s="797"/>
      <c r="B6" s="771"/>
      <c r="C6" s="774"/>
      <c r="D6" s="777"/>
      <c r="E6" s="768"/>
      <c r="F6" s="771"/>
      <c r="G6" s="774"/>
      <c r="H6" s="777"/>
      <c r="I6" s="768"/>
      <c r="J6" s="771"/>
      <c r="K6" s="774"/>
      <c r="L6" s="777"/>
      <c r="M6" s="768"/>
      <c r="N6" s="771"/>
      <c r="O6" s="768"/>
      <c r="P6" s="771"/>
      <c r="Q6" s="774"/>
      <c r="R6" s="777"/>
      <c r="S6" s="768"/>
      <c r="T6" s="771"/>
      <c r="U6" s="768"/>
      <c r="V6" s="771"/>
      <c r="W6" s="768"/>
      <c r="X6" s="771"/>
      <c r="Y6" s="768"/>
    </row>
    <row r="7" spans="1:29" ht="82.5" customHeight="1" thickBot="1">
      <c r="A7" s="798"/>
      <c r="B7" s="772"/>
      <c r="C7" s="775"/>
      <c r="D7" s="778"/>
      <c r="E7" s="769"/>
      <c r="F7" s="772"/>
      <c r="G7" s="775"/>
      <c r="H7" s="778"/>
      <c r="I7" s="769"/>
      <c r="J7" s="772"/>
      <c r="K7" s="775"/>
      <c r="L7" s="778"/>
      <c r="M7" s="769"/>
      <c r="N7" s="772"/>
      <c r="O7" s="769"/>
      <c r="P7" s="772"/>
      <c r="Q7" s="775"/>
      <c r="R7" s="778"/>
      <c r="S7" s="769"/>
      <c r="T7" s="772"/>
      <c r="U7" s="769"/>
      <c r="V7" s="772"/>
      <c r="W7" s="769"/>
      <c r="X7" s="772"/>
      <c r="Y7" s="769"/>
    </row>
    <row r="8" spans="1:29" ht="93.75" customHeight="1">
      <c r="A8" s="216" t="s">
        <v>1</v>
      </c>
      <c r="B8" s="238">
        <v>12</v>
      </c>
      <c r="C8" s="238">
        <v>12</v>
      </c>
      <c r="D8" s="238">
        <v>4</v>
      </c>
      <c r="E8" s="236">
        <v>11</v>
      </c>
      <c r="F8" s="238">
        <v>0</v>
      </c>
      <c r="G8" s="238">
        <v>0</v>
      </c>
      <c r="H8" s="238">
        <v>0</v>
      </c>
      <c r="I8" s="236">
        <v>0</v>
      </c>
      <c r="J8" s="238">
        <v>3</v>
      </c>
      <c r="K8" s="238">
        <v>3</v>
      </c>
      <c r="L8" s="238">
        <v>3</v>
      </c>
      <c r="M8" s="236">
        <v>3</v>
      </c>
      <c r="N8" s="217">
        <v>11</v>
      </c>
      <c r="O8" s="218">
        <v>10</v>
      </c>
      <c r="P8" s="238">
        <v>26</v>
      </c>
      <c r="Q8" s="238">
        <v>6</v>
      </c>
      <c r="R8" s="238">
        <v>0</v>
      </c>
      <c r="S8" s="236">
        <v>0</v>
      </c>
      <c r="T8" s="217">
        <v>1</v>
      </c>
      <c r="U8" s="218">
        <v>0</v>
      </c>
      <c r="V8" s="217">
        <v>1</v>
      </c>
      <c r="W8" s="219">
        <v>1</v>
      </c>
      <c r="X8" s="217">
        <v>0</v>
      </c>
      <c r="Y8" s="218">
        <v>0</v>
      </c>
    </row>
    <row r="9" spans="1:29" ht="93.75" customHeight="1">
      <c r="A9" s="220" t="s">
        <v>2</v>
      </c>
      <c r="B9" s="243">
        <v>273</v>
      </c>
      <c r="C9" s="243">
        <v>639</v>
      </c>
      <c r="D9" s="243">
        <v>223</v>
      </c>
      <c r="E9" s="241">
        <v>627</v>
      </c>
      <c r="F9" s="243">
        <v>1</v>
      </c>
      <c r="G9" s="243">
        <v>0</v>
      </c>
      <c r="H9" s="243">
        <v>0</v>
      </c>
      <c r="I9" s="241">
        <v>0</v>
      </c>
      <c r="J9" s="243">
        <v>54</v>
      </c>
      <c r="K9" s="243">
        <v>122</v>
      </c>
      <c r="L9" s="243">
        <v>44</v>
      </c>
      <c r="M9" s="241">
        <v>97</v>
      </c>
      <c r="N9" s="221">
        <v>58</v>
      </c>
      <c r="O9" s="222">
        <v>55</v>
      </c>
      <c r="P9" s="243">
        <v>28</v>
      </c>
      <c r="Q9" s="243">
        <v>10</v>
      </c>
      <c r="R9" s="243">
        <v>11</v>
      </c>
      <c r="S9" s="241">
        <v>11</v>
      </c>
      <c r="T9" s="221">
        <v>0</v>
      </c>
      <c r="U9" s="222">
        <v>0</v>
      </c>
      <c r="V9" s="221">
        <v>5</v>
      </c>
      <c r="W9" s="223">
        <v>5</v>
      </c>
      <c r="X9" s="221">
        <v>0</v>
      </c>
      <c r="Y9" s="222">
        <v>0</v>
      </c>
    </row>
    <row r="10" spans="1:29" ht="93.75" customHeight="1">
      <c r="A10" s="220" t="s">
        <v>3</v>
      </c>
      <c r="B10" s="243">
        <v>140</v>
      </c>
      <c r="C10" s="243">
        <v>301</v>
      </c>
      <c r="D10" s="243">
        <v>103</v>
      </c>
      <c r="E10" s="241">
        <v>293</v>
      </c>
      <c r="F10" s="243">
        <v>0</v>
      </c>
      <c r="G10" s="243">
        <v>0</v>
      </c>
      <c r="H10" s="243">
        <v>0</v>
      </c>
      <c r="I10" s="241">
        <v>0</v>
      </c>
      <c r="J10" s="243">
        <v>22</v>
      </c>
      <c r="K10" s="243">
        <v>39</v>
      </c>
      <c r="L10" s="243">
        <v>19</v>
      </c>
      <c r="M10" s="241">
        <v>32</v>
      </c>
      <c r="N10" s="221">
        <v>46</v>
      </c>
      <c r="O10" s="222">
        <v>25</v>
      </c>
      <c r="P10" s="243">
        <v>9</v>
      </c>
      <c r="Q10" s="243">
        <v>6</v>
      </c>
      <c r="R10" s="243">
        <v>2</v>
      </c>
      <c r="S10" s="241">
        <v>1</v>
      </c>
      <c r="T10" s="221">
        <v>1</v>
      </c>
      <c r="U10" s="222">
        <v>1</v>
      </c>
      <c r="V10" s="221">
        <v>14</v>
      </c>
      <c r="W10" s="223">
        <v>17</v>
      </c>
      <c r="X10" s="221">
        <v>0</v>
      </c>
      <c r="Y10" s="222">
        <v>0</v>
      </c>
    </row>
    <row r="11" spans="1:29" ht="93.75" customHeight="1">
      <c r="A11" s="220" t="s">
        <v>4</v>
      </c>
      <c r="B11" s="243">
        <v>75</v>
      </c>
      <c r="C11" s="243">
        <v>253</v>
      </c>
      <c r="D11" s="243">
        <v>69</v>
      </c>
      <c r="E11" s="241">
        <v>246</v>
      </c>
      <c r="F11" s="243">
        <v>0</v>
      </c>
      <c r="G11" s="243">
        <v>0</v>
      </c>
      <c r="H11" s="243">
        <v>0</v>
      </c>
      <c r="I11" s="241">
        <v>0</v>
      </c>
      <c r="J11" s="243">
        <v>26</v>
      </c>
      <c r="K11" s="243">
        <v>70</v>
      </c>
      <c r="L11" s="243">
        <v>24</v>
      </c>
      <c r="M11" s="241">
        <v>65</v>
      </c>
      <c r="N11" s="221">
        <v>38</v>
      </c>
      <c r="O11" s="222">
        <v>39</v>
      </c>
      <c r="P11" s="243">
        <v>24</v>
      </c>
      <c r="Q11" s="243">
        <v>1</v>
      </c>
      <c r="R11" s="243">
        <v>19</v>
      </c>
      <c r="S11" s="241">
        <v>4</v>
      </c>
      <c r="T11" s="221">
        <v>0</v>
      </c>
      <c r="U11" s="222">
        <v>0</v>
      </c>
      <c r="V11" s="221">
        <v>10</v>
      </c>
      <c r="W11" s="223">
        <v>10</v>
      </c>
      <c r="X11" s="221">
        <v>0</v>
      </c>
      <c r="Y11" s="222">
        <v>19</v>
      </c>
    </row>
    <row r="12" spans="1:29" ht="93.75" customHeight="1">
      <c r="A12" s="220" t="s">
        <v>5</v>
      </c>
      <c r="B12" s="243">
        <v>130</v>
      </c>
      <c r="C12" s="243">
        <v>251</v>
      </c>
      <c r="D12" s="243">
        <v>119</v>
      </c>
      <c r="E12" s="241">
        <v>242</v>
      </c>
      <c r="F12" s="243">
        <v>0</v>
      </c>
      <c r="G12" s="243">
        <v>0</v>
      </c>
      <c r="H12" s="243">
        <v>0</v>
      </c>
      <c r="I12" s="241">
        <v>0</v>
      </c>
      <c r="J12" s="243">
        <v>41</v>
      </c>
      <c r="K12" s="243">
        <v>76</v>
      </c>
      <c r="L12" s="243">
        <v>41</v>
      </c>
      <c r="M12" s="241">
        <v>76</v>
      </c>
      <c r="N12" s="221">
        <v>15</v>
      </c>
      <c r="O12" s="222">
        <v>15</v>
      </c>
      <c r="P12" s="243">
        <v>24</v>
      </c>
      <c r="Q12" s="243">
        <v>4</v>
      </c>
      <c r="R12" s="243">
        <v>21</v>
      </c>
      <c r="S12" s="241">
        <v>22</v>
      </c>
      <c r="T12" s="221">
        <v>0</v>
      </c>
      <c r="U12" s="222">
        <v>0</v>
      </c>
      <c r="V12" s="221">
        <v>3</v>
      </c>
      <c r="W12" s="223">
        <v>3</v>
      </c>
      <c r="X12" s="221">
        <v>0</v>
      </c>
      <c r="Y12" s="222">
        <v>143</v>
      </c>
    </row>
    <row r="13" spans="1:29" ht="93.75" customHeight="1">
      <c r="A13" s="220" t="s">
        <v>6</v>
      </c>
      <c r="B13" s="243">
        <v>926</v>
      </c>
      <c r="C13" s="243">
        <v>1361</v>
      </c>
      <c r="D13" s="243">
        <v>548</v>
      </c>
      <c r="E13" s="241">
        <v>1429</v>
      </c>
      <c r="F13" s="243">
        <v>30</v>
      </c>
      <c r="G13" s="243">
        <v>0</v>
      </c>
      <c r="H13" s="243">
        <v>0</v>
      </c>
      <c r="I13" s="241">
        <v>0</v>
      </c>
      <c r="J13" s="243">
        <v>37</v>
      </c>
      <c r="K13" s="243">
        <v>124</v>
      </c>
      <c r="L13" s="243">
        <v>34</v>
      </c>
      <c r="M13" s="241">
        <v>119</v>
      </c>
      <c r="N13" s="221">
        <v>49</v>
      </c>
      <c r="O13" s="222">
        <v>45</v>
      </c>
      <c r="P13" s="243">
        <v>93</v>
      </c>
      <c r="Q13" s="243">
        <v>28</v>
      </c>
      <c r="R13" s="243">
        <v>85</v>
      </c>
      <c r="S13" s="241">
        <v>84</v>
      </c>
      <c r="T13" s="221">
        <v>3</v>
      </c>
      <c r="U13" s="222">
        <v>0</v>
      </c>
      <c r="V13" s="221">
        <v>54</v>
      </c>
      <c r="W13" s="223">
        <v>17</v>
      </c>
      <c r="X13" s="221">
        <v>0</v>
      </c>
      <c r="Y13" s="222">
        <v>0</v>
      </c>
    </row>
    <row r="14" spans="1:29" ht="93.75" customHeight="1">
      <c r="A14" s="220" t="s">
        <v>7</v>
      </c>
      <c r="B14" s="243">
        <v>366</v>
      </c>
      <c r="C14" s="243">
        <v>470</v>
      </c>
      <c r="D14" s="243">
        <v>336</v>
      </c>
      <c r="E14" s="241">
        <v>510</v>
      </c>
      <c r="F14" s="243">
        <v>0</v>
      </c>
      <c r="G14" s="243">
        <v>0</v>
      </c>
      <c r="H14" s="243">
        <v>0</v>
      </c>
      <c r="I14" s="241">
        <v>0</v>
      </c>
      <c r="J14" s="243">
        <v>85</v>
      </c>
      <c r="K14" s="243">
        <v>133</v>
      </c>
      <c r="L14" s="243">
        <v>84</v>
      </c>
      <c r="M14" s="241">
        <v>130</v>
      </c>
      <c r="N14" s="221">
        <v>98</v>
      </c>
      <c r="O14" s="222">
        <v>64</v>
      </c>
      <c r="P14" s="243">
        <v>53</v>
      </c>
      <c r="Q14" s="243">
        <v>9</v>
      </c>
      <c r="R14" s="243">
        <v>43</v>
      </c>
      <c r="S14" s="241">
        <v>31</v>
      </c>
      <c r="T14" s="221">
        <v>2</v>
      </c>
      <c r="U14" s="222">
        <v>1</v>
      </c>
      <c r="V14" s="221">
        <v>2</v>
      </c>
      <c r="W14" s="223">
        <v>3</v>
      </c>
      <c r="X14" s="221">
        <v>0</v>
      </c>
      <c r="Y14" s="222">
        <v>145</v>
      </c>
    </row>
    <row r="15" spans="1:29" ht="93.75" customHeight="1">
      <c r="A15" s="220" t="s">
        <v>8</v>
      </c>
      <c r="B15" s="243">
        <v>189</v>
      </c>
      <c r="C15" s="243">
        <v>358</v>
      </c>
      <c r="D15" s="243">
        <v>135</v>
      </c>
      <c r="E15" s="241">
        <v>364</v>
      </c>
      <c r="F15" s="243">
        <v>0</v>
      </c>
      <c r="G15" s="243">
        <v>0</v>
      </c>
      <c r="H15" s="243">
        <v>0</v>
      </c>
      <c r="I15" s="241">
        <v>0</v>
      </c>
      <c r="J15" s="243">
        <v>15</v>
      </c>
      <c r="K15" s="243">
        <v>35</v>
      </c>
      <c r="L15" s="243">
        <v>14</v>
      </c>
      <c r="M15" s="241">
        <v>35</v>
      </c>
      <c r="N15" s="221">
        <v>13</v>
      </c>
      <c r="O15" s="222">
        <v>10</v>
      </c>
      <c r="P15" s="243">
        <v>39</v>
      </c>
      <c r="Q15" s="243">
        <v>9</v>
      </c>
      <c r="R15" s="243">
        <v>9</v>
      </c>
      <c r="S15" s="241">
        <v>7</v>
      </c>
      <c r="T15" s="221">
        <v>1</v>
      </c>
      <c r="U15" s="222">
        <v>0</v>
      </c>
      <c r="V15" s="221">
        <v>15</v>
      </c>
      <c r="W15" s="223">
        <v>7</v>
      </c>
      <c r="X15" s="221">
        <v>0</v>
      </c>
      <c r="Y15" s="222">
        <v>3</v>
      </c>
    </row>
    <row r="16" spans="1:29" ht="93.75" customHeight="1">
      <c r="A16" s="220" t="s">
        <v>9</v>
      </c>
      <c r="B16" s="243">
        <v>137</v>
      </c>
      <c r="C16" s="243">
        <v>490</v>
      </c>
      <c r="D16" s="243">
        <v>91</v>
      </c>
      <c r="E16" s="241">
        <v>484</v>
      </c>
      <c r="F16" s="243">
        <v>0</v>
      </c>
      <c r="G16" s="243">
        <v>0</v>
      </c>
      <c r="H16" s="243">
        <v>0</v>
      </c>
      <c r="I16" s="241">
        <v>0</v>
      </c>
      <c r="J16" s="243">
        <v>25</v>
      </c>
      <c r="K16" s="243">
        <v>36</v>
      </c>
      <c r="L16" s="243">
        <v>23</v>
      </c>
      <c r="M16" s="241">
        <v>31</v>
      </c>
      <c r="N16" s="221">
        <v>12</v>
      </c>
      <c r="O16" s="222">
        <v>12</v>
      </c>
      <c r="P16" s="243">
        <v>7</v>
      </c>
      <c r="Q16" s="243">
        <v>0</v>
      </c>
      <c r="R16" s="243">
        <v>7</v>
      </c>
      <c r="S16" s="241">
        <v>1</v>
      </c>
      <c r="T16" s="221">
        <v>2</v>
      </c>
      <c r="U16" s="222">
        <v>1</v>
      </c>
      <c r="V16" s="221">
        <v>6</v>
      </c>
      <c r="W16" s="223">
        <v>3</v>
      </c>
      <c r="X16" s="221">
        <v>0</v>
      </c>
      <c r="Y16" s="222">
        <v>5</v>
      </c>
    </row>
    <row r="17" spans="1:29" ht="93.75" customHeight="1">
      <c r="A17" s="220" t="s">
        <v>103</v>
      </c>
      <c r="B17" s="243">
        <v>178</v>
      </c>
      <c r="C17" s="243">
        <v>317</v>
      </c>
      <c r="D17" s="243">
        <v>142</v>
      </c>
      <c r="E17" s="241">
        <v>309</v>
      </c>
      <c r="F17" s="243">
        <v>0</v>
      </c>
      <c r="G17" s="243">
        <v>0</v>
      </c>
      <c r="H17" s="243">
        <v>2</v>
      </c>
      <c r="I17" s="241">
        <v>0</v>
      </c>
      <c r="J17" s="243">
        <v>39</v>
      </c>
      <c r="K17" s="243">
        <v>66</v>
      </c>
      <c r="L17" s="243">
        <v>38</v>
      </c>
      <c r="M17" s="241">
        <v>64</v>
      </c>
      <c r="N17" s="221">
        <v>37</v>
      </c>
      <c r="O17" s="222">
        <v>38</v>
      </c>
      <c r="P17" s="243">
        <v>13</v>
      </c>
      <c r="Q17" s="243">
        <v>0</v>
      </c>
      <c r="R17" s="243">
        <v>1</v>
      </c>
      <c r="S17" s="241">
        <v>0</v>
      </c>
      <c r="T17" s="221">
        <v>2</v>
      </c>
      <c r="U17" s="222">
        <v>1</v>
      </c>
      <c r="V17" s="221">
        <v>8</v>
      </c>
      <c r="W17" s="223">
        <v>10</v>
      </c>
      <c r="X17" s="221">
        <v>0</v>
      </c>
      <c r="Y17" s="222">
        <v>0</v>
      </c>
    </row>
    <row r="18" spans="1:29" ht="93.75" customHeight="1">
      <c r="A18" s="220" t="s">
        <v>11</v>
      </c>
      <c r="B18" s="243">
        <v>280</v>
      </c>
      <c r="C18" s="243">
        <v>666</v>
      </c>
      <c r="D18" s="243">
        <v>260</v>
      </c>
      <c r="E18" s="241">
        <v>674</v>
      </c>
      <c r="F18" s="243">
        <v>3</v>
      </c>
      <c r="G18" s="243">
        <v>0</v>
      </c>
      <c r="H18" s="243">
        <v>3</v>
      </c>
      <c r="I18" s="241">
        <v>0</v>
      </c>
      <c r="J18" s="243">
        <v>24</v>
      </c>
      <c r="K18" s="243">
        <v>53</v>
      </c>
      <c r="L18" s="243">
        <v>23</v>
      </c>
      <c r="M18" s="241">
        <v>51</v>
      </c>
      <c r="N18" s="221">
        <v>120</v>
      </c>
      <c r="O18" s="222">
        <v>118</v>
      </c>
      <c r="P18" s="243">
        <v>122</v>
      </c>
      <c r="Q18" s="243">
        <v>49</v>
      </c>
      <c r="R18" s="243">
        <v>101</v>
      </c>
      <c r="S18" s="241">
        <v>69</v>
      </c>
      <c r="T18" s="221">
        <v>0</v>
      </c>
      <c r="U18" s="222">
        <v>0</v>
      </c>
      <c r="V18" s="221">
        <v>41</v>
      </c>
      <c r="W18" s="223">
        <v>5</v>
      </c>
      <c r="X18" s="221">
        <v>0</v>
      </c>
      <c r="Y18" s="222">
        <v>42</v>
      </c>
    </row>
    <row r="19" spans="1:29" ht="93.75" customHeight="1">
      <c r="A19" s="220" t="s">
        <v>12</v>
      </c>
      <c r="B19" s="243">
        <v>55</v>
      </c>
      <c r="C19" s="243">
        <v>597</v>
      </c>
      <c r="D19" s="243">
        <v>54</v>
      </c>
      <c r="E19" s="241">
        <v>619</v>
      </c>
      <c r="F19" s="243">
        <v>5</v>
      </c>
      <c r="G19" s="243">
        <v>1</v>
      </c>
      <c r="H19" s="243">
        <v>4</v>
      </c>
      <c r="I19" s="241">
        <v>1</v>
      </c>
      <c r="J19" s="243">
        <v>97</v>
      </c>
      <c r="K19" s="243">
        <v>135</v>
      </c>
      <c r="L19" s="243">
        <v>89</v>
      </c>
      <c r="M19" s="241">
        <v>127</v>
      </c>
      <c r="N19" s="221">
        <v>60</v>
      </c>
      <c r="O19" s="222">
        <v>59</v>
      </c>
      <c r="P19" s="243">
        <v>110</v>
      </c>
      <c r="Q19" s="243">
        <v>43</v>
      </c>
      <c r="R19" s="243">
        <v>105</v>
      </c>
      <c r="S19" s="241">
        <v>70</v>
      </c>
      <c r="T19" s="221">
        <v>0</v>
      </c>
      <c r="U19" s="222">
        <v>0</v>
      </c>
      <c r="V19" s="221">
        <v>40</v>
      </c>
      <c r="W19" s="223">
        <v>41</v>
      </c>
      <c r="X19" s="221">
        <v>0</v>
      </c>
      <c r="Y19" s="222">
        <v>0</v>
      </c>
    </row>
    <row r="20" spans="1:29" ht="93.75" customHeight="1">
      <c r="A20" s="220" t="s">
        <v>13</v>
      </c>
      <c r="B20" s="243">
        <v>81</v>
      </c>
      <c r="C20" s="243">
        <v>289</v>
      </c>
      <c r="D20" s="243">
        <v>74</v>
      </c>
      <c r="E20" s="241">
        <v>290</v>
      </c>
      <c r="F20" s="243">
        <v>1</v>
      </c>
      <c r="G20" s="243">
        <v>0</v>
      </c>
      <c r="H20" s="243">
        <v>1</v>
      </c>
      <c r="I20" s="241">
        <v>0</v>
      </c>
      <c r="J20" s="243">
        <v>25</v>
      </c>
      <c r="K20" s="243">
        <v>49</v>
      </c>
      <c r="L20" s="243">
        <v>25</v>
      </c>
      <c r="M20" s="241">
        <v>49</v>
      </c>
      <c r="N20" s="221">
        <v>30</v>
      </c>
      <c r="O20" s="222">
        <v>30</v>
      </c>
      <c r="P20" s="243">
        <v>37</v>
      </c>
      <c r="Q20" s="243">
        <v>4</v>
      </c>
      <c r="R20" s="243">
        <v>35</v>
      </c>
      <c r="S20" s="241">
        <v>24</v>
      </c>
      <c r="T20" s="221">
        <v>0</v>
      </c>
      <c r="U20" s="222">
        <v>0</v>
      </c>
      <c r="V20" s="221">
        <v>6</v>
      </c>
      <c r="W20" s="223">
        <v>6</v>
      </c>
      <c r="X20" s="221">
        <v>0</v>
      </c>
      <c r="Y20" s="222">
        <v>64</v>
      </c>
    </row>
    <row r="21" spans="1:29" ht="93.75" customHeight="1" thickBot="1">
      <c r="A21" s="224" t="s">
        <v>14</v>
      </c>
      <c r="B21" s="248">
        <v>748</v>
      </c>
      <c r="C21" s="248">
        <v>963</v>
      </c>
      <c r="D21" s="248">
        <v>513</v>
      </c>
      <c r="E21" s="246">
        <v>1062</v>
      </c>
      <c r="F21" s="248">
        <v>0</v>
      </c>
      <c r="G21" s="248">
        <v>0</v>
      </c>
      <c r="H21" s="248">
        <v>0</v>
      </c>
      <c r="I21" s="246">
        <v>0</v>
      </c>
      <c r="J21" s="248">
        <v>34</v>
      </c>
      <c r="K21" s="248">
        <v>78</v>
      </c>
      <c r="L21" s="248">
        <v>33</v>
      </c>
      <c r="M21" s="246">
        <v>77</v>
      </c>
      <c r="N21" s="225">
        <v>56</v>
      </c>
      <c r="O21" s="226">
        <v>55</v>
      </c>
      <c r="P21" s="248">
        <v>32</v>
      </c>
      <c r="Q21" s="248">
        <v>3</v>
      </c>
      <c r="R21" s="248">
        <v>31</v>
      </c>
      <c r="S21" s="246">
        <v>14</v>
      </c>
      <c r="T21" s="225">
        <v>1</v>
      </c>
      <c r="U21" s="226">
        <v>0</v>
      </c>
      <c r="V21" s="225">
        <v>10</v>
      </c>
      <c r="W21" s="227">
        <v>12</v>
      </c>
      <c r="X21" s="225">
        <v>0</v>
      </c>
      <c r="Y21" s="226">
        <v>0</v>
      </c>
    </row>
    <row r="22" spans="1:29" ht="93.75" customHeight="1" thickTop="1" thickBot="1">
      <c r="A22" s="228" t="s">
        <v>15</v>
      </c>
      <c r="B22" s="253">
        <v>3590</v>
      </c>
      <c r="C22" s="253">
        <v>6967</v>
      </c>
      <c r="D22" s="253">
        <v>2671</v>
      </c>
      <c r="E22" s="251">
        <v>7160</v>
      </c>
      <c r="F22" s="253">
        <v>40</v>
      </c>
      <c r="G22" s="253">
        <v>1</v>
      </c>
      <c r="H22" s="253">
        <v>10</v>
      </c>
      <c r="I22" s="251">
        <v>1</v>
      </c>
      <c r="J22" s="253">
        <v>527</v>
      </c>
      <c r="K22" s="253">
        <v>1019</v>
      </c>
      <c r="L22" s="253">
        <v>494</v>
      </c>
      <c r="M22" s="251">
        <v>956</v>
      </c>
      <c r="N22" s="229">
        <v>643</v>
      </c>
      <c r="O22" s="230">
        <v>575</v>
      </c>
      <c r="P22" s="253">
        <v>617</v>
      </c>
      <c r="Q22" s="253">
        <v>172</v>
      </c>
      <c r="R22" s="253">
        <v>470</v>
      </c>
      <c r="S22" s="251">
        <v>338</v>
      </c>
      <c r="T22" s="229">
        <v>13</v>
      </c>
      <c r="U22" s="230">
        <v>4</v>
      </c>
      <c r="V22" s="229">
        <v>215</v>
      </c>
      <c r="W22" s="231">
        <v>140</v>
      </c>
      <c r="X22" s="229">
        <v>0</v>
      </c>
      <c r="Y22" s="230">
        <v>421</v>
      </c>
    </row>
    <row r="23" spans="1:29" ht="21" customHeight="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9" ht="17.25" customHeight="1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</row>
    <row r="25" spans="1:29" ht="222" customHeight="1" thickBot="1">
      <c r="A25" s="232"/>
      <c r="B25" s="215"/>
      <c r="C25" s="215"/>
      <c r="D25" s="215"/>
      <c r="E25" s="215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215"/>
      <c r="S25" s="215"/>
      <c r="T25" s="215"/>
      <c r="U25" s="215"/>
      <c r="V25" s="795"/>
      <c r="W25" s="795"/>
      <c r="X25" s="795"/>
      <c r="Y25" s="795"/>
      <c r="Z25" s="779"/>
      <c r="AA25" s="779"/>
      <c r="AB25" s="779"/>
      <c r="AC25" s="779"/>
    </row>
    <row r="26" spans="1:29" ht="201.75" customHeight="1">
      <c r="A26" s="792" t="s">
        <v>133</v>
      </c>
      <c r="B26" s="785" t="s">
        <v>350</v>
      </c>
      <c r="C26" s="786"/>
      <c r="D26" s="785" t="s">
        <v>50</v>
      </c>
      <c r="E26" s="786"/>
      <c r="F26" s="785" t="s">
        <v>105</v>
      </c>
      <c r="G26" s="786"/>
      <c r="H26" s="785" t="s">
        <v>389</v>
      </c>
      <c r="I26" s="789"/>
      <c r="J26" s="789"/>
      <c r="K26" s="786"/>
      <c r="L26" s="785" t="s">
        <v>390</v>
      </c>
      <c r="M26" s="789"/>
      <c r="N26" s="789"/>
      <c r="O26" s="786"/>
      <c r="P26" s="785" t="s">
        <v>391</v>
      </c>
      <c r="Q26" s="786"/>
      <c r="R26" s="785" t="s">
        <v>392</v>
      </c>
      <c r="S26" s="789"/>
      <c r="T26" s="789"/>
      <c r="U26" s="786"/>
      <c r="V26" s="785" t="s">
        <v>156</v>
      </c>
      <c r="W26" s="786"/>
      <c r="X26" s="785" t="s">
        <v>149</v>
      </c>
      <c r="Y26" s="786"/>
      <c r="Z26" s="785" t="s">
        <v>393</v>
      </c>
      <c r="AA26" s="789"/>
      <c r="AB26" s="789"/>
      <c r="AC26" s="786"/>
    </row>
    <row r="27" spans="1:29" ht="201.75" customHeight="1" thickBot="1">
      <c r="A27" s="793"/>
      <c r="B27" s="787"/>
      <c r="C27" s="788"/>
      <c r="D27" s="787"/>
      <c r="E27" s="788"/>
      <c r="F27" s="787"/>
      <c r="G27" s="788"/>
      <c r="H27" s="787"/>
      <c r="I27" s="790"/>
      <c r="J27" s="790"/>
      <c r="K27" s="788"/>
      <c r="L27" s="787"/>
      <c r="M27" s="790"/>
      <c r="N27" s="790"/>
      <c r="O27" s="788"/>
      <c r="P27" s="787"/>
      <c r="Q27" s="788"/>
      <c r="R27" s="787"/>
      <c r="S27" s="790"/>
      <c r="T27" s="790"/>
      <c r="U27" s="788"/>
      <c r="V27" s="787"/>
      <c r="W27" s="788"/>
      <c r="X27" s="787"/>
      <c r="Y27" s="788"/>
      <c r="Z27" s="787"/>
      <c r="AA27" s="790"/>
      <c r="AB27" s="790"/>
      <c r="AC27" s="788"/>
    </row>
    <row r="28" spans="1:29" ht="144.75" customHeight="1" thickTop="1">
      <c r="A28" s="793"/>
      <c r="B28" s="780" t="s">
        <v>351</v>
      </c>
      <c r="C28" s="781"/>
      <c r="D28" s="780" t="s">
        <v>107</v>
      </c>
      <c r="E28" s="781"/>
      <c r="F28" s="780" t="s">
        <v>131</v>
      </c>
      <c r="G28" s="781"/>
      <c r="H28" s="780" t="s">
        <v>106</v>
      </c>
      <c r="I28" s="782"/>
      <c r="J28" s="791" t="s">
        <v>108</v>
      </c>
      <c r="K28" s="781"/>
      <c r="L28" s="780" t="s">
        <v>106</v>
      </c>
      <c r="M28" s="782"/>
      <c r="N28" s="791" t="s">
        <v>108</v>
      </c>
      <c r="O28" s="781"/>
      <c r="P28" s="780" t="s">
        <v>335</v>
      </c>
      <c r="Q28" s="781"/>
      <c r="R28" s="780" t="s">
        <v>106</v>
      </c>
      <c r="S28" s="782"/>
      <c r="T28" s="791" t="s">
        <v>108</v>
      </c>
      <c r="U28" s="781"/>
      <c r="V28" s="780" t="s">
        <v>108</v>
      </c>
      <c r="W28" s="781"/>
      <c r="X28" s="783" t="s">
        <v>108</v>
      </c>
      <c r="Y28" s="784"/>
      <c r="Z28" s="780" t="s">
        <v>106</v>
      </c>
      <c r="AA28" s="782"/>
      <c r="AB28" s="791" t="s">
        <v>394</v>
      </c>
      <c r="AC28" s="781"/>
    </row>
    <row r="29" spans="1:29" ht="82.5" customHeight="1">
      <c r="A29" s="793"/>
      <c r="B29" s="770" t="s">
        <v>150</v>
      </c>
      <c r="C29" s="767" t="s">
        <v>151</v>
      </c>
      <c r="D29" s="770" t="s">
        <v>150</v>
      </c>
      <c r="E29" s="767" t="s">
        <v>151</v>
      </c>
      <c r="F29" s="770" t="s">
        <v>150</v>
      </c>
      <c r="G29" s="767" t="s">
        <v>151</v>
      </c>
      <c r="H29" s="770" t="s">
        <v>150</v>
      </c>
      <c r="I29" s="773" t="s">
        <v>151</v>
      </c>
      <c r="J29" s="776" t="s">
        <v>150</v>
      </c>
      <c r="K29" s="767" t="s">
        <v>151</v>
      </c>
      <c r="L29" s="770" t="s">
        <v>150</v>
      </c>
      <c r="M29" s="773" t="s">
        <v>151</v>
      </c>
      <c r="N29" s="776" t="s">
        <v>150</v>
      </c>
      <c r="O29" s="767" t="s">
        <v>151</v>
      </c>
      <c r="P29" s="770" t="s">
        <v>150</v>
      </c>
      <c r="Q29" s="767" t="s">
        <v>151</v>
      </c>
      <c r="R29" s="770" t="s">
        <v>150</v>
      </c>
      <c r="S29" s="773" t="s">
        <v>151</v>
      </c>
      <c r="T29" s="776" t="s">
        <v>150</v>
      </c>
      <c r="U29" s="767" t="s">
        <v>151</v>
      </c>
      <c r="V29" s="770" t="s">
        <v>150</v>
      </c>
      <c r="W29" s="767" t="s">
        <v>151</v>
      </c>
      <c r="X29" s="770" t="s">
        <v>150</v>
      </c>
      <c r="Y29" s="767" t="s">
        <v>151</v>
      </c>
      <c r="Z29" s="770" t="s">
        <v>150</v>
      </c>
      <c r="AA29" s="773" t="s">
        <v>151</v>
      </c>
      <c r="AB29" s="776" t="s">
        <v>150</v>
      </c>
      <c r="AC29" s="767" t="s">
        <v>151</v>
      </c>
    </row>
    <row r="30" spans="1:29" ht="82.5" customHeight="1">
      <c r="A30" s="793"/>
      <c r="B30" s="771"/>
      <c r="C30" s="768"/>
      <c r="D30" s="771"/>
      <c r="E30" s="768"/>
      <c r="F30" s="771"/>
      <c r="G30" s="768"/>
      <c r="H30" s="771"/>
      <c r="I30" s="774"/>
      <c r="J30" s="777"/>
      <c r="K30" s="768"/>
      <c r="L30" s="771"/>
      <c r="M30" s="774"/>
      <c r="N30" s="777"/>
      <c r="O30" s="768"/>
      <c r="P30" s="771"/>
      <c r="Q30" s="768"/>
      <c r="R30" s="771"/>
      <c r="S30" s="774"/>
      <c r="T30" s="777"/>
      <c r="U30" s="768"/>
      <c r="V30" s="771"/>
      <c r="W30" s="768"/>
      <c r="X30" s="771"/>
      <c r="Y30" s="768"/>
      <c r="Z30" s="771"/>
      <c r="AA30" s="774"/>
      <c r="AB30" s="777"/>
      <c r="AC30" s="768"/>
    </row>
    <row r="31" spans="1:29" ht="82.5" customHeight="1" thickBot="1">
      <c r="A31" s="794"/>
      <c r="B31" s="772"/>
      <c r="C31" s="769"/>
      <c r="D31" s="772"/>
      <c r="E31" s="769"/>
      <c r="F31" s="772"/>
      <c r="G31" s="769"/>
      <c r="H31" s="772"/>
      <c r="I31" s="775"/>
      <c r="J31" s="778"/>
      <c r="K31" s="769"/>
      <c r="L31" s="772"/>
      <c r="M31" s="775"/>
      <c r="N31" s="778"/>
      <c r="O31" s="769"/>
      <c r="P31" s="772"/>
      <c r="Q31" s="769"/>
      <c r="R31" s="772"/>
      <c r="S31" s="775"/>
      <c r="T31" s="778"/>
      <c r="U31" s="769"/>
      <c r="V31" s="772"/>
      <c r="W31" s="769"/>
      <c r="X31" s="772"/>
      <c r="Y31" s="769"/>
      <c r="Z31" s="772"/>
      <c r="AA31" s="775"/>
      <c r="AB31" s="778"/>
      <c r="AC31" s="769"/>
    </row>
    <row r="32" spans="1:29" ht="93.75" customHeight="1">
      <c r="A32" s="234" t="s">
        <v>1</v>
      </c>
      <c r="B32" s="235">
        <v>490</v>
      </c>
      <c r="C32" s="236">
        <v>360</v>
      </c>
      <c r="D32" s="235">
        <v>1</v>
      </c>
      <c r="E32" s="237">
        <v>2</v>
      </c>
      <c r="F32" s="235">
        <v>7</v>
      </c>
      <c r="G32" s="236">
        <v>7</v>
      </c>
      <c r="H32" s="238">
        <v>4</v>
      </c>
      <c r="I32" s="238">
        <v>6</v>
      </c>
      <c r="J32" s="238">
        <v>2</v>
      </c>
      <c r="K32" s="236">
        <v>4</v>
      </c>
      <c r="L32" s="238">
        <v>49</v>
      </c>
      <c r="M32" s="238">
        <v>57</v>
      </c>
      <c r="N32" s="238">
        <v>34</v>
      </c>
      <c r="O32" s="236">
        <v>44</v>
      </c>
      <c r="P32" s="235">
        <v>0</v>
      </c>
      <c r="Q32" s="236">
        <v>0</v>
      </c>
      <c r="R32" s="238">
        <v>0</v>
      </c>
      <c r="S32" s="238">
        <v>0</v>
      </c>
      <c r="T32" s="238">
        <v>0</v>
      </c>
      <c r="U32" s="236">
        <v>0</v>
      </c>
      <c r="V32" s="235">
        <v>74</v>
      </c>
      <c r="W32" s="236">
        <v>1139</v>
      </c>
      <c r="X32" s="238">
        <v>0</v>
      </c>
      <c r="Y32" s="236">
        <v>4</v>
      </c>
      <c r="Z32" s="238">
        <v>7</v>
      </c>
      <c r="AA32" s="238">
        <v>7</v>
      </c>
      <c r="AB32" s="238">
        <v>7</v>
      </c>
      <c r="AC32" s="236">
        <v>7</v>
      </c>
    </row>
    <row r="33" spans="1:29" ht="93.75" customHeight="1">
      <c r="A33" s="239" t="s">
        <v>2</v>
      </c>
      <c r="B33" s="240">
        <v>411</v>
      </c>
      <c r="C33" s="241">
        <v>351</v>
      </c>
      <c r="D33" s="240">
        <v>0</v>
      </c>
      <c r="E33" s="242">
        <v>0</v>
      </c>
      <c r="F33" s="240">
        <v>0</v>
      </c>
      <c r="G33" s="241">
        <v>0</v>
      </c>
      <c r="H33" s="243">
        <v>26</v>
      </c>
      <c r="I33" s="243">
        <v>75</v>
      </c>
      <c r="J33" s="243">
        <v>17</v>
      </c>
      <c r="K33" s="241">
        <v>67</v>
      </c>
      <c r="L33" s="243">
        <v>220</v>
      </c>
      <c r="M33" s="243">
        <v>274</v>
      </c>
      <c r="N33" s="243">
        <v>202</v>
      </c>
      <c r="O33" s="241">
        <v>252</v>
      </c>
      <c r="P33" s="240">
        <v>3</v>
      </c>
      <c r="Q33" s="241">
        <v>10</v>
      </c>
      <c r="R33" s="243">
        <v>100</v>
      </c>
      <c r="S33" s="243">
        <v>121</v>
      </c>
      <c r="T33" s="243">
        <v>84</v>
      </c>
      <c r="U33" s="241">
        <v>104</v>
      </c>
      <c r="V33" s="240">
        <v>61</v>
      </c>
      <c r="W33" s="241">
        <v>1050</v>
      </c>
      <c r="X33" s="243">
        <v>1</v>
      </c>
      <c r="Y33" s="241">
        <v>238</v>
      </c>
      <c r="Z33" s="243">
        <v>38</v>
      </c>
      <c r="AA33" s="243">
        <v>72</v>
      </c>
      <c r="AB33" s="243">
        <v>25</v>
      </c>
      <c r="AC33" s="241">
        <v>58</v>
      </c>
    </row>
    <row r="34" spans="1:29" ht="93.75" customHeight="1">
      <c r="A34" s="239" t="s">
        <v>3</v>
      </c>
      <c r="B34" s="240">
        <v>400</v>
      </c>
      <c r="C34" s="241">
        <v>320</v>
      </c>
      <c r="D34" s="240">
        <v>2</v>
      </c>
      <c r="E34" s="242">
        <v>5</v>
      </c>
      <c r="F34" s="240">
        <v>3</v>
      </c>
      <c r="G34" s="241">
        <v>3</v>
      </c>
      <c r="H34" s="243">
        <v>121</v>
      </c>
      <c r="I34" s="243">
        <v>198</v>
      </c>
      <c r="J34" s="243">
        <v>96</v>
      </c>
      <c r="K34" s="241">
        <v>202</v>
      </c>
      <c r="L34" s="243">
        <v>107</v>
      </c>
      <c r="M34" s="243">
        <v>157</v>
      </c>
      <c r="N34" s="243">
        <v>90</v>
      </c>
      <c r="O34" s="241">
        <v>142</v>
      </c>
      <c r="P34" s="240">
        <v>4</v>
      </c>
      <c r="Q34" s="241">
        <v>8</v>
      </c>
      <c r="R34" s="243">
        <v>19</v>
      </c>
      <c r="S34" s="243">
        <v>22</v>
      </c>
      <c r="T34" s="243">
        <v>19</v>
      </c>
      <c r="U34" s="241">
        <v>22</v>
      </c>
      <c r="V34" s="240">
        <v>22</v>
      </c>
      <c r="W34" s="241">
        <v>330</v>
      </c>
      <c r="X34" s="243">
        <v>7</v>
      </c>
      <c r="Y34" s="241">
        <v>161</v>
      </c>
      <c r="Z34" s="243">
        <v>38</v>
      </c>
      <c r="AA34" s="243">
        <v>38</v>
      </c>
      <c r="AB34" s="243">
        <v>22</v>
      </c>
      <c r="AC34" s="241">
        <v>22</v>
      </c>
    </row>
    <row r="35" spans="1:29" ht="93.75" customHeight="1">
      <c r="A35" s="239" t="s">
        <v>4</v>
      </c>
      <c r="B35" s="240">
        <v>154</v>
      </c>
      <c r="C35" s="241">
        <v>127</v>
      </c>
      <c r="D35" s="240">
        <v>0</v>
      </c>
      <c r="E35" s="242">
        <v>0</v>
      </c>
      <c r="F35" s="240">
        <v>1</v>
      </c>
      <c r="G35" s="241">
        <v>1</v>
      </c>
      <c r="H35" s="243">
        <v>88</v>
      </c>
      <c r="I35" s="243">
        <v>154</v>
      </c>
      <c r="J35" s="243">
        <v>85</v>
      </c>
      <c r="K35" s="241">
        <v>154</v>
      </c>
      <c r="L35" s="243">
        <v>88</v>
      </c>
      <c r="M35" s="243">
        <v>112</v>
      </c>
      <c r="N35" s="243">
        <v>73</v>
      </c>
      <c r="O35" s="241">
        <v>101</v>
      </c>
      <c r="P35" s="240">
        <v>3</v>
      </c>
      <c r="Q35" s="241">
        <v>6</v>
      </c>
      <c r="R35" s="243">
        <v>45</v>
      </c>
      <c r="S35" s="243">
        <v>57</v>
      </c>
      <c r="T35" s="243">
        <v>40</v>
      </c>
      <c r="U35" s="241">
        <v>55</v>
      </c>
      <c r="V35" s="240">
        <v>43</v>
      </c>
      <c r="W35" s="241">
        <v>488</v>
      </c>
      <c r="X35" s="243">
        <v>3</v>
      </c>
      <c r="Y35" s="241">
        <v>268</v>
      </c>
      <c r="Z35" s="243">
        <v>13</v>
      </c>
      <c r="AA35" s="243">
        <v>16</v>
      </c>
      <c r="AB35" s="243">
        <v>12</v>
      </c>
      <c r="AC35" s="241">
        <v>15</v>
      </c>
    </row>
    <row r="36" spans="1:29" ht="93.75" customHeight="1">
      <c r="A36" s="239" t="s">
        <v>5</v>
      </c>
      <c r="B36" s="240">
        <v>59</v>
      </c>
      <c r="C36" s="241">
        <v>51</v>
      </c>
      <c r="D36" s="240">
        <v>1</v>
      </c>
      <c r="E36" s="242">
        <v>1</v>
      </c>
      <c r="F36" s="240">
        <v>5</v>
      </c>
      <c r="G36" s="241">
        <v>5</v>
      </c>
      <c r="H36" s="243">
        <v>72</v>
      </c>
      <c r="I36" s="243">
        <v>122</v>
      </c>
      <c r="J36" s="243">
        <v>68</v>
      </c>
      <c r="K36" s="241">
        <v>134</v>
      </c>
      <c r="L36" s="243">
        <v>221</v>
      </c>
      <c r="M36" s="243">
        <v>337</v>
      </c>
      <c r="N36" s="243">
        <v>212</v>
      </c>
      <c r="O36" s="241">
        <v>327</v>
      </c>
      <c r="P36" s="240">
        <v>12</v>
      </c>
      <c r="Q36" s="241">
        <v>43</v>
      </c>
      <c r="R36" s="243">
        <v>29</v>
      </c>
      <c r="S36" s="243">
        <v>38</v>
      </c>
      <c r="T36" s="243">
        <v>28</v>
      </c>
      <c r="U36" s="241">
        <v>37</v>
      </c>
      <c r="V36" s="240">
        <v>20</v>
      </c>
      <c r="W36" s="241">
        <v>353</v>
      </c>
      <c r="X36" s="243">
        <v>0</v>
      </c>
      <c r="Y36" s="241">
        <v>37</v>
      </c>
      <c r="Z36" s="243">
        <v>128</v>
      </c>
      <c r="AA36" s="243">
        <v>158</v>
      </c>
      <c r="AB36" s="243">
        <v>124</v>
      </c>
      <c r="AC36" s="241">
        <v>161</v>
      </c>
    </row>
    <row r="37" spans="1:29" ht="93.75" customHeight="1">
      <c r="A37" s="239" t="s">
        <v>6</v>
      </c>
      <c r="B37" s="240">
        <v>364</v>
      </c>
      <c r="C37" s="241">
        <v>296</v>
      </c>
      <c r="D37" s="240">
        <v>1</v>
      </c>
      <c r="E37" s="242">
        <v>1</v>
      </c>
      <c r="F37" s="240">
        <v>0</v>
      </c>
      <c r="G37" s="241">
        <v>0</v>
      </c>
      <c r="H37" s="243">
        <v>149</v>
      </c>
      <c r="I37" s="243">
        <v>153</v>
      </c>
      <c r="J37" s="243">
        <v>122</v>
      </c>
      <c r="K37" s="241">
        <v>174</v>
      </c>
      <c r="L37" s="243">
        <v>754</v>
      </c>
      <c r="M37" s="243">
        <v>968</v>
      </c>
      <c r="N37" s="243">
        <v>682</v>
      </c>
      <c r="O37" s="241">
        <v>890</v>
      </c>
      <c r="P37" s="240">
        <v>46</v>
      </c>
      <c r="Q37" s="241">
        <v>78</v>
      </c>
      <c r="R37" s="243">
        <v>144</v>
      </c>
      <c r="S37" s="243">
        <v>174</v>
      </c>
      <c r="T37" s="243">
        <v>136</v>
      </c>
      <c r="U37" s="241">
        <v>162</v>
      </c>
      <c r="V37" s="240">
        <v>28</v>
      </c>
      <c r="W37" s="241">
        <v>520</v>
      </c>
      <c r="X37" s="243">
        <v>0</v>
      </c>
      <c r="Y37" s="241">
        <v>4</v>
      </c>
      <c r="Z37" s="243">
        <v>202</v>
      </c>
      <c r="AA37" s="243">
        <v>318</v>
      </c>
      <c r="AB37" s="243">
        <v>179</v>
      </c>
      <c r="AC37" s="241">
        <v>287</v>
      </c>
    </row>
    <row r="38" spans="1:29" ht="93.75" customHeight="1">
      <c r="A38" s="239" t="s">
        <v>7</v>
      </c>
      <c r="B38" s="240">
        <v>181</v>
      </c>
      <c r="C38" s="241">
        <v>150</v>
      </c>
      <c r="D38" s="240">
        <v>1</v>
      </c>
      <c r="E38" s="242">
        <v>1</v>
      </c>
      <c r="F38" s="240">
        <v>0</v>
      </c>
      <c r="G38" s="241">
        <v>0</v>
      </c>
      <c r="H38" s="243">
        <v>132</v>
      </c>
      <c r="I38" s="243">
        <v>161</v>
      </c>
      <c r="J38" s="243">
        <v>120</v>
      </c>
      <c r="K38" s="241">
        <v>172</v>
      </c>
      <c r="L38" s="243">
        <v>163</v>
      </c>
      <c r="M38" s="243">
        <v>223</v>
      </c>
      <c r="N38" s="243">
        <v>159</v>
      </c>
      <c r="O38" s="241">
        <v>230</v>
      </c>
      <c r="P38" s="240">
        <v>7</v>
      </c>
      <c r="Q38" s="241">
        <v>37</v>
      </c>
      <c r="R38" s="243">
        <v>36</v>
      </c>
      <c r="S38" s="243">
        <v>71</v>
      </c>
      <c r="T38" s="243">
        <v>35</v>
      </c>
      <c r="U38" s="241">
        <v>67</v>
      </c>
      <c r="V38" s="240">
        <v>82</v>
      </c>
      <c r="W38" s="241">
        <v>584</v>
      </c>
      <c r="X38" s="243">
        <v>0</v>
      </c>
      <c r="Y38" s="241">
        <v>381</v>
      </c>
      <c r="Z38" s="243">
        <v>53</v>
      </c>
      <c r="AA38" s="243">
        <v>70</v>
      </c>
      <c r="AB38" s="243">
        <v>47</v>
      </c>
      <c r="AC38" s="241">
        <v>71</v>
      </c>
    </row>
    <row r="39" spans="1:29" ht="93.75" customHeight="1">
      <c r="A39" s="239" t="s">
        <v>8</v>
      </c>
      <c r="B39" s="240">
        <v>219</v>
      </c>
      <c r="C39" s="241">
        <v>181</v>
      </c>
      <c r="D39" s="240">
        <v>0</v>
      </c>
      <c r="E39" s="242">
        <v>0</v>
      </c>
      <c r="F39" s="240">
        <v>0</v>
      </c>
      <c r="G39" s="241">
        <v>0</v>
      </c>
      <c r="H39" s="243">
        <v>101</v>
      </c>
      <c r="I39" s="243">
        <v>131</v>
      </c>
      <c r="J39" s="243">
        <v>81</v>
      </c>
      <c r="K39" s="241">
        <v>131</v>
      </c>
      <c r="L39" s="243">
        <v>108</v>
      </c>
      <c r="M39" s="243">
        <v>131</v>
      </c>
      <c r="N39" s="243">
        <v>107</v>
      </c>
      <c r="O39" s="241">
        <v>128</v>
      </c>
      <c r="P39" s="240">
        <v>11</v>
      </c>
      <c r="Q39" s="241">
        <v>20</v>
      </c>
      <c r="R39" s="243">
        <v>32</v>
      </c>
      <c r="S39" s="243">
        <v>44</v>
      </c>
      <c r="T39" s="243">
        <v>32</v>
      </c>
      <c r="U39" s="241">
        <v>44</v>
      </c>
      <c r="V39" s="240">
        <v>3</v>
      </c>
      <c r="W39" s="241">
        <v>263</v>
      </c>
      <c r="X39" s="243">
        <v>1</v>
      </c>
      <c r="Y39" s="241">
        <v>82</v>
      </c>
      <c r="Z39" s="243">
        <v>34</v>
      </c>
      <c r="AA39" s="243">
        <v>36</v>
      </c>
      <c r="AB39" s="243">
        <v>33</v>
      </c>
      <c r="AC39" s="241">
        <v>34</v>
      </c>
    </row>
    <row r="40" spans="1:29" ht="93.75" customHeight="1">
      <c r="A40" s="239" t="s">
        <v>9</v>
      </c>
      <c r="B40" s="240">
        <v>199</v>
      </c>
      <c r="C40" s="241">
        <v>161</v>
      </c>
      <c r="D40" s="240">
        <v>0</v>
      </c>
      <c r="E40" s="242">
        <v>0</v>
      </c>
      <c r="F40" s="240">
        <v>0</v>
      </c>
      <c r="G40" s="241">
        <v>0</v>
      </c>
      <c r="H40" s="243">
        <v>117</v>
      </c>
      <c r="I40" s="243">
        <v>206</v>
      </c>
      <c r="J40" s="243">
        <v>74</v>
      </c>
      <c r="K40" s="241">
        <v>203</v>
      </c>
      <c r="L40" s="243">
        <v>108</v>
      </c>
      <c r="M40" s="243">
        <v>152</v>
      </c>
      <c r="N40" s="243">
        <v>114</v>
      </c>
      <c r="O40" s="241">
        <v>159</v>
      </c>
      <c r="P40" s="240">
        <v>6</v>
      </c>
      <c r="Q40" s="241">
        <v>18</v>
      </c>
      <c r="R40" s="243">
        <v>19</v>
      </c>
      <c r="S40" s="243">
        <v>34</v>
      </c>
      <c r="T40" s="243">
        <v>19</v>
      </c>
      <c r="U40" s="241">
        <v>34</v>
      </c>
      <c r="V40" s="240">
        <v>35</v>
      </c>
      <c r="W40" s="241">
        <v>257</v>
      </c>
      <c r="X40" s="243">
        <v>1</v>
      </c>
      <c r="Y40" s="241">
        <v>97</v>
      </c>
      <c r="Z40" s="243">
        <v>52</v>
      </c>
      <c r="AA40" s="243">
        <v>56</v>
      </c>
      <c r="AB40" s="243">
        <v>36</v>
      </c>
      <c r="AC40" s="241">
        <v>41</v>
      </c>
    </row>
    <row r="41" spans="1:29" ht="93.75" customHeight="1">
      <c r="A41" s="239" t="s">
        <v>103</v>
      </c>
      <c r="B41" s="240">
        <v>203</v>
      </c>
      <c r="C41" s="241">
        <v>149</v>
      </c>
      <c r="D41" s="240">
        <v>0</v>
      </c>
      <c r="E41" s="242">
        <v>0</v>
      </c>
      <c r="F41" s="240">
        <v>2</v>
      </c>
      <c r="G41" s="241">
        <v>2</v>
      </c>
      <c r="H41" s="243">
        <v>79</v>
      </c>
      <c r="I41" s="243">
        <v>123</v>
      </c>
      <c r="J41" s="243">
        <v>72</v>
      </c>
      <c r="K41" s="241">
        <v>118</v>
      </c>
      <c r="L41" s="243">
        <v>173</v>
      </c>
      <c r="M41" s="243">
        <v>195</v>
      </c>
      <c r="N41" s="243">
        <v>151</v>
      </c>
      <c r="O41" s="241">
        <v>172</v>
      </c>
      <c r="P41" s="240">
        <v>30</v>
      </c>
      <c r="Q41" s="241">
        <v>75</v>
      </c>
      <c r="R41" s="243">
        <v>36</v>
      </c>
      <c r="S41" s="243">
        <v>40</v>
      </c>
      <c r="T41" s="243">
        <v>35</v>
      </c>
      <c r="U41" s="241">
        <v>38</v>
      </c>
      <c r="V41" s="240">
        <v>33</v>
      </c>
      <c r="W41" s="241">
        <v>419</v>
      </c>
      <c r="X41" s="243">
        <v>0</v>
      </c>
      <c r="Y41" s="241">
        <v>192</v>
      </c>
      <c r="Z41" s="243">
        <v>47</v>
      </c>
      <c r="AA41" s="243">
        <v>52</v>
      </c>
      <c r="AB41" s="243">
        <v>39</v>
      </c>
      <c r="AC41" s="241">
        <v>44</v>
      </c>
    </row>
    <row r="42" spans="1:29" ht="93.75" customHeight="1">
      <c r="A42" s="239" t="s">
        <v>11</v>
      </c>
      <c r="B42" s="240">
        <v>527</v>
      </c>
      <c r="C42" s="241">
        <v>425</v>
      </c>
      <c r="D42" s="240">
        <v>4</v>
      </c>
      <c r="E42" s="242">
        <v>4</v>
      </c>
      <c r="F42" s="240">
        <v>0</v>
      </c>
      <c r="G42" s="241">
        <v>0</v>
      </c>
      <c r="H42" s="243">
        <v>101</v>
      </c>
      <c r="I42" s="243">
        <v>200</v>
      </c>
      <c r="J42" s="243">
        <v>88</v>
      </c>
      <c r="K42" s="241">
        <v>192</v>
      </c>
      <c r="L42" s="243">
        <v>392</v>
      </c>
      <c r="M42" s="243">
        <v>452</v>
      </c>
      <c r="N42" s="243">
        <v>370</v>
      </c>
      <c r="O42" s="241">
        <v>436</v>
      </c>
      <c r="P42" s="240">
        <v>24</v>
      </c>
      <c r="Q42" s="241">
        <v>49</v>
      </c>
      <c r="R42" s="243">
        <v>55</v>
      </c>
      <c r="S42" s="243">
        <v>130</v>
      </c>
      <c r="T42" s="243">
        <v>33</v>
      </c>
      <c r="U42" s="241">
        <v>90</v>
      </c>
      <c r="V42" s="240">
        <v>13</v>
      </c>
      <c r="W42" s="241">
        <v>286</v>
      </c>
      <c r="X42" s="243">
        <v>11</v>
      </c>
      <c r="Y42" s="241">
        <v>643</v>
      </c>
      <c r="Z42" s="243">
        <v>47</v>
      </c>
      <c r="AA42" s="243">
        <v>51</v>
      </c>
      <c r="AB42" s="243">
        <v>42</v>
      </c>
      <c r="AC42" s="241">
        <v>46</v>
      </c>
    </row>
    <row r="43" spans="1:29" ht="93.75" customHeight="1">
      <c r="A43" s="239" t="s">
        <v>12</v>
      </c>
      <c r="B43" s="240">
        <v>234</v>
      </c>
      <c r="C43" s="241">
        <v>186</v>
      </c>
      <c r="D43" s="240">
        <v>0</v>
      </c>
      <c r="E43" s="242">
        <v>0</v>
      </c>
      <c r="F43" s="240">
        <v>0</v>
      </c>
      <c r="G43" s="241">
        <v>0</v>
      </c>
      <c r="H43" s="243">
        <v>89</v>
      </c>
      <c r="I43" s="243">
        <v>162</v>
      </c>
      <c r="J43" s="243">
        <v>77</v>
      </c>
      <c r="K43" s="241">
        <v>155</v>
      </c>
      <c r="L43" s="243">
        <v>215</v>
      </c>
      <c r="M43" s="243">
        <v>287</v>
      </c>
      <c r="N43" s="243">
        <v>206</v>
      </c>
      <c r="O43" s="241">
        <v>278</v>
      </c>
      <c r="P43" s="240">
        <v>21</v>
      </c>
      <c r="Q43" s="241">
        <v>47</v>
      </c>
      <c r="R43" s="243">
        <v>36</v>
      </c>
      <c r="S43" s="243">
        <v>49</v>
      </c>
      <c r="T43" s="243">
        <v>36</v>
      </c>
      <c r="U43" s="241">
        <v>49</v>
      </c>
      <c r="V43" s="240">
        <v>37</v>
      </c>
      <c r="W43" s="241">
        <v>393</v>
      </c>
      <c r="X43" s="243">
        <v>1</v>
      </c>
      <c r="Y43" s="241">
        <v>49</v>
      </c>
      <c r="Z43" s="243">
        <v>115</v>
      </c>
      <c r="AA43" s="243">
        <v>125</v>
      </c>
      <c r="AB43" s="243">
        <v>92</v>
      </c>
      <c r="AC43" s="241">
        <v>101</v>
      </c>
    </row>
    <row r="44" spans="1:29" ht="93.75" customHeight="1">
      <c r="A44" s="239" t="s">
        <v>13</v>
      </c>
      <c r="B44" s="240">
        <v>207</v>
      </c>
      <c r="C44" s="241">
        <v>172</v>
      </c>
      <c r="D44" s="240">
        <v>1</v>
      </c>
      <c r="E44" s="242">
        <v>3</v>
      </c>
      <c r="F44" s="240">
        <v>0</v>
      </c>
      <c r="G44" s="241">
        <v>0</v>
      </c>
      <c r="H44" s="243">
        <v>75</v>
      </c>
      <c r="I44" s="243">
        <v>179</v>
      </c>
      <c r="J44" s="243">
        <v>71</v>
      </c>
      <c r="K44" s="241">
        <v>168</v>
      </c>
      <c r="L44" s="243">
        <v>374</v>
      </c>
      <c r="M44" s="243">
        <v>446</v>
      </c>
      <c r="N44" s="243">
        <v>367</v>
      </c>
      <c r="O44" s="241">
        <v>437</v>
      </c>
      <c r="P44" s="240">
        <v>46</v>
      </c>
      <c r="Q44" s="241">
        <v>73</v>
      </c>
      <c r="R44" s="243">
        <v>81</v>
      </c>
      <c r="S44" s="243">
        <v>105</v>
      </c>
      <c r="T44" s="243">
        <v>81</v>
      </c>
      <c r="U44" s="241">
        <v>105</v>
      </c>
      <c r="V44" s="240">
        <v>27</v>
      </c>
      <c r="W44" s="241">
        <v>536</v>
      </c>
      <c r="X44" s="243">
        <v>0</v>
      </c>
      <c r="Y44" s="241">
        <v>85</v>
      </c>
      <c r="Z44" s="243">
        <v>89</v>
      </c>
      <c r="AA44" s="243">
        <v>92</v>
      </c>
      <c r="AB44" s="243">
        <v>75</v>
      </c>
      <c r="AC44" s="241">
        <v>82</v>
      </c>
    </row>
    <row r="45" spans="1:29" ht="93.75" customHeight="1" thickBot="1">
      <c r="A45" s="245" t="s">
        <v>14</v>
      </c>
      <c r="B45" s="244">
        <v>434</v>
      </c>
      <c r="C45" s="246">
        <v>339</v>
      </c>
      <c r="D45" s="244">
        <v>8</v>
      </c>
      <c r="E45" s="247">
        <v>10</v>
      </c>
      <c r="F45" s="244">
        <v>0</v>
      </c>
      <c r="G45" s="246">
        <v>0</v>
      </c>
      <c r="H45" s="248">
        <v>153</v>
      </c>
      <c r="I45" s="248">
        <v>176</v>
      </c>
      <c r="J45" s="248">
        <v>126</v>
      </c>
      <c r="K45" s="246">
        <v>211</v>
      </c>
      <c r="L45" s="248">
        <v>474</v>
      </c>
      <c r="M45" s="248">
        <v>554</v>
      </c>
      <c r="N45" s="248">
        <v>439</v>
      </c>
      <c r="O45" s="246">
        <v>525</v>
      </c>
      <c r="P45" s="244">
        <v>31</v>
      </c>
      <c r="Q45" s="246">
        <v>73</v>
      </c>
      <c r="R45" s="248">
        <v>68</v>
      </c>
      <c r="S45" s="248">
        <v>88</v>
      </c>
      <c r="T45" s="248">
        <v>68</v>
      </c>
      <c r="U45" s="246">
        <v>88</v>
      </c>
      <c r="V45" s="244">
        <v>84</v>
      </c>
      <c r="W45" s="246">
        <v>941</v>
      </c>
      <c r="X45" s="248">
        <v>66</v>
      </c>
      <c r="Y45" s="246">
        <v>874</v>
      </c>
      <c r="Z45" s="248">
        <v>91</v>
      </c>
      <c r="AA45" s="248">
        <v>111</v>
      </c>
      <c r="AB45" s="248">
        <v>76</v>
      </c>
      <c r="AC45" s="246">
        <v>97</v>
      </c>
    </row>
    <row r="46" spans="1:29" ht="93.75" customHeight="1" thickTop="1" thickBot="1">
      <c r="A46" s="249" t="s">
        <v>15</v>
      </c>
      <c r="B46" s="250">
        <v>4082</v>
      </c>
      <c r="C46" s="251">
        <v>3268</v>
      </c>
      <c r="D46" s="250">
        <v>19</v>
      </c>
      <c r="E46" s="252">
        <v>27</v>
      </c>
      <c r="F46" s="250">
        <v>18</v>
      </c>
      <c r="G46" s="251">
        <v>18</v>
      </c>
      <c r="H46" s="253">
        <v>1307</v>
      </c>
      <c r="I46" s="253">
        <v>2046</v>
      </c>
      <c r="J46" s="253">
        <v>1099</v>
      </c>
      <c r="K46" s="251">
        <v>2085</v>
      </c>
      <c r="L46" s="253">
        <v>3446</v>
      </c>
      <c r="M46" s="253">
        <v>4345</v>
      </c>
      <c r="N46" s="253">
        <v>3206</v>
      </c>
      <c r="O46" s="251">
        <v>4121</v>
      </c>
      <c r="P46" s="250">
        <v>244</v>
      </c>
      <c r="Q46" s="251">
        <v>537</v>
      </c>
      <c r="R46" s="253">
        <v>700</v>
      </c>
      <c r="S46" s="253">
        <v>973</v>
      </c>
      <c r="T46" s="253">
        <v>646</v>
      </c>
      <c r="U46" s="251">
        <v>895</v>
      </c>
      <c r="V46" s="250">
        <v>562</v>
      </c>
      <c r="W46" s="251">
        <v>7559</v>
      </c>
      <c r="X46" s="253">
        <v>91</v>
      </c>
      <c r="Y46" s="251">
        <v>3115</v>
      </c>
      <c r="Z46" s="253">
        <v>954</v>
      </c>
      <c r="AA46" s="253">
        <v>1202</v>
      </c>
      <c r="AB46" s="253">
        <v>809</v>
      </c>
      <c r="AC46" s="251">
        <v>1066</v>
      </c>
    </row>
    <row r="47" spans="1:29" ht="93.75" customHeight="1">
      <c r="A47" s="254" t="s">
        <v>104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64"/>
      <c r="M47" s="264"/>
      <c r="N47" s="264"/>
      <c r="O47" s="264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9" ht="93.75" customHeight="1">
      <c r="A48" s="763" t="s">
        <v>395</v>
      </c>
      <c r="B48" s="763"/>
      <c r="C48" s="763"/>
      <c r="D48" s="763"/>
      <c r="E48" s="763"/>
      <c r="F48" s="763"/>
      <c r="G48" s="763"/>
      <c r="H48" s="763"/>
      <c r="I48" s="763"/>
      <c r="J48" s="763"/>
      <c r="K48" s="763"/>
      <c r="L48" s="763"/>
      <c r="M48" s="763"/>
      <c r="N48" s="763"/>
      <c r="O48" s="763"/>
      <c r="P48" s="763"/>
      <c r="Q48" s="763"/>
      <c r="R48" s="763"/>
      <c r="S48" s="763"/>
      <c r="T48" s="763"/>
      <c r="U48" s="763"/>
      <c r="V48" s="763"/>
      <c r="W48" s="763"/>
      <c r="X48" s="763"/>
      <c r="Y48" s="763"/>
    </row>
    <row r="49" spans="1:25" ht="36" customHeight="1">
      <c r="A49" s="254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7"/>
      <c r="Y49" s="256"/>
    </row>
    <row r="50" spans="1:25" ht="28.5" customHeight="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764"/>
      <c r="Y50" s="764"/>
    </row>
    <row r="51" spans="1:25">
      <c r="X51" s="764"/>
      <c r="Y51" s="764"/>
    </row>
    <row r="52" spans="1:25" ht="15.75">
      <c r="B52" s="18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765"/>
      <c r="Y52" s="765"/>
    </row>
    <row r="53" spans="1:25" ht="21" customHeight="1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59"/>
      <c r="P53" s="259"/>
      <c r="Q53" s="259"/>
      <c r="R53" s="259"/>
      <c r="S53" s="259"/>
      <c r="T53" s="259"/>
      <c r="U53" s="259"/>
      <c r="V53" s="259"/>
      <c r="W53" s="259"/>
      <c r="X53" s="261"/>
      <c r="Y53" s="261"/>
    </row>
    <row r="54" spans="1:25" ht="15.75">
      <c r="X54" s="261"/>
      <c r="Y54" s="261"/>
    </row>
    <row r="55" spans="1:25" ht="15.75">
      <c r="X55" s="261"/>
      <c r="Y55" s="261"/>
    </row>
    <row r="56" spans="1:25" ht="15.75">
      <c r="X56" s="262"/>
      <c r="Y56" s="262"/>
    </row>
    <row r="57" spans="1:25" ht="15.75">
      <c r="X57" s="262"/>
      <c r="Y57" s="262"/>
    </row>
    <row r="58" spans="1:25" ht="15.75">
      <c r="X58" s="262"/>
      <c r="Y58" s="262"/>
    </row>
    <row r="59" spans="1:25" ht="15.75">
      <c r="X59" s="262"/>
      <c r="Y59" s="262"/>
    </row>
    <row r="60" spans="1:25" ht="15.75">
      <c r="X60" s="262"/>
      <c r="Y60" s="262"/>
    </row>
    <row r="61" spans="1:25" ht="15.75">
      <c r="X61" s="262"/>
      <c r="Y61" s="262"/>
    </row>
    <row r="62" spans="1:25" ht="15.75">
      <c r="X62" s="262"/>
      <c r="Y62" s="262"/>
    </row>
    <row r="63" spans="1:25" ht="15.75">
      <c r="X63" s="262"/>
      <c r="Y63" s="262"/>
    </row>
    <row r="64" spans="1:25" ht="15.75">
      <c r="X64" s="262"/>
      <c r="Y64" s="262"/>
    </row>
    <row r="65" spans="24:25" ht="15.75">
      <c r="X65" s="262"/>
      <c r="Y65" s="262"/>
    </row>
    <row r="66" spans="24:25" ht="15.75">
      <c r="X66" s="262"/>
      <c r="Y66" s="262"/>
    </row>
    <row r="67" spans="24:25" ht="15.75">
      <c r="X67" s="262"/>
      <c r="Y67" s="262"/>
    </row>
    <row r="68" spans="24:25" ht="15.75">
      <c r="X68" s="262"/>
      <c r="Y68" s="262"/>
    </row>
    <row r="69" spans="24:25" ht="15.75">
      <c r="X69" s="262"/>
      <c r="Y69" s="262"/>
    </row>
    <row r="70" spans="24:25" ht="15.75">
      <c r="X70" s="263"/>
      <c r="Y70" s="263"/>
    </row>
  </sheetData>
  <mergeCells count="109">
    <mergeCell ref="W5:W7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3:E3"/>
    <mergeCell ref="F3:I3"/>
    <mergeCell ref="J3:M3"/>
    <mergeCell ref="N3:O3"/>
    <mergeCell ref="P3:S3"/>
    <mergeCell ref="T3:U3"/>
    <mergeCell ref="V3:W3"/>
    <mergeCell ref="T4:U4"/>
    <mergeCell ref="V4:W4"/>
    <mergeCell ref="X4:Y4"/>
    <mergeCell ref="X5:X7"/>
    <mergeCell ref="Y5:Y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X25:Y25"/>
    <mergeCell ref="F5:F7"/>
    <mergeCell ref="G5:G7"/>
    <mergeCell ref="H5:H7"/>
    <mergeCell ref="V5:V7"/>
    <mergeCell ref="U5:U7"/>
    <mergeCell ref="A3:A7"/>
    <mergeCell ref="B28:C28"/>
    <mergeCell ref="D28:E28"/>
    <mergeCell ref="F28:G28"/>
    <mergeCell ref="H28:I28"/>
    <mergeCell ref="J28:K28"/>
    <mergeCell ref="L28:M28"/>
    <mergeCell ref="N28:O28"/>
    <mergeCell ref="B5:B7"/>
    <mergeCell ref="C5:C7"/>
    <mergeCell ref="D5:D7"/>
    <mergeCell ref="E5:E7"/>
    <mergeCell ref="F25:G25"/>
    <mergeCell ref="H25:K25"/>
    <mergeCell ref="L25:O25"/>
    <mergeCell ref="P25:Q25"/>
    <mergeCell ref="V25:W25"/>
    <mergeCell ref="O5:O7"/>
    <mergeCell ref="A26:A31"/>
    <mergeCell ref="B26:C27"/>
    <mergeCell ref="D26:E27"/>
    <mergeCell ref="F26:G27"/>
    <mergeCell ref="H26:K27"/>
    <mergeCell ref="L26:O27"/>
    <mergeCell ref="P26:Q27"/>
    <mergeCell ref="R26:U27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T28:U28"/>
    <mergeCell ref="V28:W28"/>
    <mergeCell ref="X28:Y28"/>
    <mergeCell ref="Z28:AA28"/>
    <mergeCell ref="V26:W27"/>
    <mergeCell ref="X26:Y27"/>
    <mergeCell ref="Z26:AC27"/>
    <mergeCell ref="P29:P31"/>
    <mergeCell ref="AB28:AC28"/>
    <mergeCell ref="AC29:AC31"/>
    <mergeCell ref="A48:Y48"/>
    <mergeCell ref="X50:Y51"/>
    <mergeCell ref="X52:Y52"/>
    <mergeCell ref="A1:AC2"/>
    <mergeCell ref="W29:W31"/>
    <mergeCell ref="X29:X31"/>
    <mergeCell ref="Y29:Y31"/>
    <mergeCell ref="Z29:Z31"/>
    <mergeCell ref="AA29:AA31"/>
    <mergeCell ref="AB29:AB31"/>
    <mergeCell ref="Q29:Q31"/>
    <mergeCell ref="R29:R31"/>
    <mergeCell ref="S29:S31"/>
    <mergeCell ref="T29:T31"/>
    <mergeCell ref="U29:U31"/>
    <mergeCell ref="V29:V31"/>
    <mergeCell ref="K29:K31"/>
    <mergeCell ref="L29:L31"/>
    <mergeCell ref="M29:M31"/>
    <mergeCell ref="N29:N31"/>
    <mergeCell ref="O29:O31"/>
    <mergeCell ref="Z25:AC25"/>
    <mergeCell ref="P28:Q28"/>
    <mergeCell ref="R28:S28"/>
  </mergeCells>
  <conditionalFormatting sqref="B50:W50 A49 A26:P26 B28:Q28 B27:O27 A32:K47 P47:Y47 P32:Q46">
    <cfRule type="cellIs" dxfId="41" priority="41" operator="lessThan">
      <formula>0</formula>
    </cfRule>
  </conditionalFormatting>
  <conditionalFormatting sqref="O53:W53 X26:Y28 X32:Y46">
    <cfRule type="cellIs" dxfId="40" priority="42" operator="lessThan">
      <formula>0</formula>
    </cfRule>
  </conditionalFormatting>
  <conditionalFormatting sqref="A50">
    <cfRule type="cellIs" dxfId="39" priority="39" operator="lessThan">
      <formula>0</formula>
    </cfRule>
  </conditionalFormatting>
  <conditionalFormatting sqref="B52:W52">
    <cfRule type="cellIs" dxfId="38" priority="40" operator="lessThan">
      <formula>0</formula>
    </cfRule>
  </conditionalFormatting>
  <conditionalFormatting sqref="X50:Y68">
    <cfRule type="cellIs" dxfId="37" priority="38" operator="lessThan">
      <formula>0</formula>
    </cfRule>
  </conditionalFormatting>
  <conditionalFormatting sqref="X69:Y70">
    <cfRule type="cellIs" dxfId="36" priority="37" operator="lessThan">
      <formula>0</formula>
    </cfRule>
  </conditionalFormatting>
  <conditionalFormatting sqref="V26:W28 V32:W46">
    <cfRule type="cellIs" dxfId="35" priority="36" operator="lessThan">
      <formula>0</formula>
    </cfRule>
  </conditionalFormatting>
  <conditionalFormatting sqref="R26:U28">
    <cfRule type="cellIs" dxfId="34" priority="35" operator="lessThan">
      <formula>0</formula>
    </cfRule>
  </conditionalFormatting>
  <conditionalFormatting sqref="C5">
    <cfRule type="cellIs" dxfId="33" priority="34" operator="lessThan">
      <formula>0</formula>
    </cfRule>
  </conditionalFormatting>
  <conditionalFormatting sqref="W5">
    <cfRule type="cellIs" dxfId="32" priority="24" operator="lessThan">
      <formula>0</formula>
    </cfRule>
  </conditionalFormatting>
  <conditionalFormatting sqref="G5">
    <cfRule type="cellIs" dxfId="31" priority="32" operator="lessThan">
      <formula>0</formula>
    </cfRule>
  </conditionalFormatting>
  <conditionalFormatting sqref="E5">
    <cfRule type="cellIs" dxfId="30" priority="33" operator="lessThan">
      <formula>0</formula>
    </cfRule>
  </conditionalFormatting>
  <conditionalFormatting sqref="I5">
    <cfRule type="cellIs" dxfId="29" priority="31" operator="lessThan">
      <formula>0</formula>
    </cfRule>
  </conditionalFormatting>
  <conditionalFormatting sqref="K5">
    <cfRule type="cellIs" dxfId="28" priority="30" operator="lessThan">
      <formula>0</formula>
    </cfRule>
  </conditionalFormatting>
  <conditionalFormatting sqref="M5">
    <cfRule type="cellIs" dxfId="27" priority="29" operator="lessThan">
      <formula>0</formula>
    </cfRule>
  </conditionalFormatting>
  <conditionalFormatting sqref="O5">
    <cfRule type="cellIs" dxfId="26" priority="28" operator="lessThan">
      <formula>0</formula>
    </cfRule>
  </conditionalFormatting>
  <conditionalFormatting sqref="Q5">
    <cfRule type="cellIs" dxfId="25" priority="27" operator="lessThan">
      <formula>0</formula>
    </cfRule>
  </conditionalFormatting>
  <conditionalFormatting sqref="S5">
    <cfRule type="cellIs" dxfId="24" priority="26" operator="lessThan">
      <formula>0</formula>
    </cfRule>
  </conditionalFormatting>
  <conditionalFormatting sqref="U5">
    <cfRule type="cellIs" dxfId="23" priority="25" operator="lessThan">
      <formula>0</formula>
    </cfRule>
  </conditionalFormatting>
  <conditionalFormatting sqref="Y5">
    <cfRule type="cellIs" dxfId="22" priority="23" operator="lessThan">
      <formula>0</formula>
    </cfRule>
  </conditionalFormatting>
  <conditionalFormatting sqref="C29">
    <cfRule type="cellIs" dxfId="21" priority="22" operator="lessThan">
      <formula>0</formula>
    </cfRule>
  </conditionalFormatting>
  <conditionalFormatting sqref="E29">
    <cfRule type="cellIs" dxfId="20" priority="21" operator="lessThan">
      <formula>0</formula>
    </cfRule>
  </conditionalFormatting>
  <conditionalFormatting sqref="G29">
    <cfRule type="cellIs" dxfId="19" priority="20" operator="lessThan">
      <formula>0</formula>
    </cfRule>
  </conditionalFormatting>
  <conditionalFormatting sqref="I29">
    <cfRule type="cellIs" dxfId="18" priority="19" operator="lessThan">
      <formula>0</formula>
    </cfRule>
  </conditionalFormatting>
  <conditionalFormatting sqref="K29">
    <cfRule type="cellIs" dxfId="17" priority="18" operator="lessThan">
      <formula>0</formula>
    </cfRule>
  </conditionalFormatting>
  <conditionalFormatting sqref="M29">
    <cfRule type="cellIs" dxfId="16" priority="17" operator="lessThan">
      <formula>0</formula>
    </cfRule>
  </conditionalFormatting>
  <conditionalFormatting sqref="O29">
    <cfRule type="cellIs" dxfId="15" priority="16" operator="lessThan">
      <formula>0</formula>
    </cfRule>
  </conditionalFormatting>
  <conditionalFormatting sqref="Q29">
    <cfRule type="cellIs" dxfId="14" priority="15" operator="lessThan">
      <formula>0</formula>
    </cfRule>
  </conditionalFormatting>
  <conditionalFormatting sqref="S29">
    <cfRule type="cellIs" dxfId="13" priority="14" operator="lessThan">
      <formula>0</formula>
    </cfRule>
  </conditionalFormatting>
  <conditionalFormatting sqref="U29">
    <cfRule type="cellIs" dxfId="12" priority="13" operator="lessThan">
      <formula>0</formula>
    </cfRule>
  </conditionalFormatting>
  <conditionalFormatting sqref="W29">
    <cfRule type="cellIs" dxfId="11" priority="12" operator="lessThan">
      <formula>0</formula>
    </cfRule>
  </conditionalFormatting>
  <conditionalFormatting sqref="Y29">
    <cfRule type="cellIs" dxfId="10" priority="11" operator="lessThan">
      <formula>0</formula>
    </cfRule>
  </conditionalFormatting>
  <conditionalFormatting sqref="Z26:AC28">
    <cfRule type="cellIs" dxfId="9" priority="10" operator="lessThan">
      <formula>0</formula>
    </cfRule>
  </conditionalFormatting>
  <conditionalFormatting sqref="AA29">
    <cfRule type="cellIs" dxfId="8" priority="9" operator="lessThan">
      <formula>0</formula>
    </cfRule>
  </conditionalFormatting>
  <conditionalFormatting sqref="AC29">
    <cfRule type="cellIs" dxfId="7" priority="8" operator="lessThan">
      <formula>0</formula>
    </cfRule>
  </conditionalFormatting>
  <conditionalFormatting sqref="L32:O47">
    <cfRule type="cellIs" dxfId="6" priority="7" operator="lessThan">
      <formula>0</formula>
    </cfRule>
  </conditionalFormatting>
  <conditionalFormatting sqref="R32:U46">
    <cfRule type="cellIs" dxfId="5" priority="6" operator="lessThan">
      <formula>0</formula>
    </cfRule>
  </conditionalFormatting>
  <conditionalFormatting sqref="B8:E22">
    <cfRule type="cellIs" dxfId="4" priority="5" operator="lessThan">
      <formula>0</formula>
    </cfRule>
  </conditionalFormatting>
  <conditionalFormatting sqref="F8:I22">
    <cfRule type="cellIs" dxfId="3" priority="4" operator="lessThan">
      <formula>0</formula>
    </cfRule>
  </conditionalFormatting>
  <conditionalFormatting sqref="J8:M22">
    <cfRule type="cellIs" dxfId="2" priority="3" operator="lessThan">
      <formula>0</formula>
    </cfRule>
  </conditionalFormatting>
  <conditionalFormatting sqref="P8:S22">
    <cfRule type="cellIs" dxfId="1" priority="2" operator="lessThan">
      <formula>0</formula>
    </cfRule>
  </conditionalFormatting>
  <conditionalFormatting sqref="Z32:AC46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45CC-0984-4E8D-933E-837569358DFE}">
  <sheetPr>
    <pageSetUpPr fitToPage="1"/>
  </sheetPr>
  <dimension ref="A2:AQ129"/>
  <sheetViews>
    <sheetView view="pageBreakPreview" zoomScale="40" zoomScaleNormal="40" zoomScaleSheetLayoutView="40" workbookViewId="0">
      <selection activeCell="B2" sqref="B2:AD3"/>
    </sheetView>
  </sheetViews>
  <sheetFormatPr defaultColWidth="12" defaultRowHeight="12.75"/>
  <cols>
    <col min="1" max="1" width="8.7109375" style="3" customWidth="1"/>
    <col min="2" max="2" width="11.85546875" style="3" customWidth="1"/>
    <col min="3" max="30" width="19.28515625" style="3" customWidth="1"/>
    <col min="31" max="32" width="11.42578125" style="3" customWidth="1"/>
    <col min="33" max="33" width="12" style="3" customWidth="1"/>
    <col min="34" max="34" width="11.28515625" style="3" customWidth="1"/>
    <col min="35" max="35" width="66" style="3" customWidth="1"/>
    <col min="36" max="36" width="13" style="3" customWidth="1"/>
    <col min="37" max="37" width="12" style="3" customWidth="1"/>
    <col min="38" max="16384" width="12" style="3"/>
  </cols>
  <sheetData>
    <row r="2" spans="1:43" ht="66" customHeight="1">
      <c r="A2" s="824"/>
      <c r="B2" s="831" t="s">
        <v>443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  <c r="P2" s="831"/>
      <c r="Q2" s="831"/>
      <c r="R2" s="831"/>
      <c r="S2" s="831"/>
      <c r="T2" s="831"/>
      <c r="U2" s="831"/>
      <c r="V2" s="831"/>
      <c r="W2" s="831"/>
      <c r="X2" s="831"/>
      <c r="Y2" s="831"/>
      <c r="Z2" s="831"/>
      <c r="AA2" s="831"/>
      <c r="AB2" s="831"/>
      <c r="AC2" s="831"/>
      <c r="AD2" s="831"/>
      <c r="AI2" s="10"/>
    </row>
    <row r="3" spans="1:43" ht="43.5" customHeight="1" thickBot="1">
      <c r="A3" s="824"/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2"/>
      <c r="AA3" s="832"/>
      <c r="AB3" s="832"/>
      <c r="AC3" s="832"/>
      <c r="AD3" s="832"/>
      <c r="AI3" s="10"/>
    </row>
    <row r="4" spans="1:43" ht="15.75" customHeight="1">
      <c r="A4" s="824"/>
      <c r="B4" s="825" t="s">
        <v>49</v>
      </c>
      <c r="C4" s="823" t="s">
        <v>396</v>
      </c>
      <c r="D4" s="821"/>
      <c r="E4" s="821"/>
      <c r="F4" s="822"/>
      <c r="G4" s="823" t="s">
        <v>397</v>
      </c>
      <c r="H4" s="821"/>
      <c r="I4" s="821"/>
      <c r="J4" s="822"/>
      <c r="K4" s="821" t="s">
        <v>398</v>
      </c>
      <c r="L4" s="821"/>
      <c r="M4" s="821"/>
      <c r="N4" s="821"/>
      <c r="O4" s="823" t="s">
        <v>399</v>
      </c>
      <c r="P4" s="822"/>
      <c r="Q4" s="823" t="s">
        <v>347</v>
      </c>
      <c r="R4" s="821"/>
      <c r="S4" s="821"/>
      <c r="T4" s="822"/>
      <c r="U4" s="821" t="s">
        <v>348</v>
      </c>
      <c r="V4" s="821"/>
      <c r="W4" s="823" t="s">
        <v>349</v>
      </c>
      <c r="X4" s="822"/>
      <c r="Y4" s="821" t="s">
        <v>352</v>
      </c>
      <c r="Z4" s="821"/>
      <c r="AA4" s="823" t="s">
        <v>353</v>
      </c>
      <c r="AB4" s="822"/>
      <c r="AC4" s="821" t="s">
        <v>50</v>
      </c>
      <c r="AD4" s="822"/>
      <c r="AG4" s="15"/>
      <c r="AI4" s="15"/>
      <c r="AJ4" s="265"/>
      <c r="AK4" s="266"/>
    </row>
    <row r="5" spans="1:43" ht="89.25" customHeight="1">
      <c r="A5" s="824"/>
      <c r="B5" s="825"/>
      <c r="C5" s="811"/>
      <c r="D5" s="812"/>
      <c r="E5" s="812"/>
      <c r="F5" s="813"/>
      <c r="G5" s="811"/>
      <c r="H5" s="812"/>
      <c r="I5" s="812"/>
      <c r="J5" s="813"/>
      <c r="K5" s="812"/>
      <c r="L5" s="812"/>
      <c r="M5" s="812"/>
      <c r="N5" s="812"/>
      <c r="O5" s="811"/>
      <c r="P5" s="813"/>
      <c r="Q5" s="811"/>
      <c r="R5" s="812"/>
      <c r="S5" s="812"/>
      <c r="T5" s="813"/>
      <c r="U5" s="812"/>
      <c r="V5" s="812"/>
      <c r="W5" s="811"/>
      <c r="X5" s="813"/>
      <c r="Y5" s="812"/>
      <c r="Z5" s="812"/>
      <c r="AA5" s="811"/>
      <c r="AB5" s="813"/>
      <c r="AC5" s="812"/>
      <c r="AD5" s="813"/>
      <c r="AG5" s="11"/>
      <c r="AH5" s="11"/>
      <c r="AI5" s="11"/>
      <c r="AJ5" s="13"/>
      <c r="AK5" s="14"/>
    </row>
    <row r="6" spans="1:43" ht="45" customHeight="1" thickBot="1">
      <c r="A6" s="824"/>
      <c r="B6" s="825"/>
      <c r="C6" s="815" t="s">
        <v>51</v>
      </c>
      <c r="D6" s="818"/>
      <c r="E6" s="817" t="s">
        <v>52</v>
      </c>
      <c r="F6" s="816"/>
      <c r="G6" s="815" t="s">
        <v>51</v>
      </c>
      <c r="H6" s="818"/>
      <c r="I6" s="817" t="s">
        <v>52</v>
      </c>
      <c r="J6" s="816"/>
      <c r="K6" s="814" t="s">
        <v>51</v>
      </c>
      <c r="L6" s="818"/>
      <c r="M6" s="817" t="s">
        <v>52</v>
      </c>
      <c r="N6" s="814"/>
      <c r="O6" s="815" t="s">
        <v>52</v>
      </c>
      <c r="P6" s="816"/>
      <c r="Q6" s="815" t="s">
        <v>51</v>
      </c>
      <c r="R6" s="818"/>
      <c r="S6" s="817" t="s">
        <v>52</v>
      </c>
      <c r="T6" s="816"/>
      <c r="U6" s="814" t="s">
        <v>52</v>
      </c>
      <c r="V6" s="814"/>
      <c r="W6" s="815" t="s">
        <v>400</v>
      </c>
      <c r="X6" s="816"/>
      <c r="Y6" s="814" t="s">
        <v>401</v>
      </c>
      <c r="Z6" s="814"/>
      <c r="AA6" s="815" t="s">
        <v>53</v>
      </c>
      <c r="AB6" s="816"/>
      <c r="AC6" s="814" t="s">
        <v>54</v>
      </c>
      <c r="AD6" s="816"/>
      <c r="AG6" s="11"/>
      <c r="AH6" s="12"/>
      <c r="AI6" s="11"/>
      <c r="AJ6" s="13"/>
      <c r="AK6" s="14"/>
    </row>
    <row r="7" spans="1:43" ht="45" customHeight="1">
      <c r="A7" s="824"/>
      <c r="B7" s="825"/>
      <c r="C7" s="267" t="s">
        <v>55</v>
      </c>
      <c r="D7" s="268" t="s">
        <v>56</v>
      </c>
      <c r="E7" s="268" t="s">
        <v>55</v>
      </c>
      <c r="F7" s="269" t="s">
        <v>56</v>
      </c>
      <c r="G7" s="267" t="s">
        <v>55</v>
      </c>
      <c r="H7" s="268" t="s">
        <v>56</v>
      </c>
      <c r="I7" s="268" t="s">
        <v>55</v>
      </c>
      <c r="J7" s="270" t="s">
        <v>56</v>
      </c>
      <c r="K7" s="271" t="s">
        <v>55</v>
      </c>
      <c r="L7" s="268" t="s">
        <v>56</v>
      </c>
      <c r="M7" s="268" t="s">
        <v>55</v>
      </c>
      <c r="N7" s="272" t="s">
        <v>56</v>
      </c>
      <c r="O7" s="273" t="s">
        <v>55</v>
      </c>
      <c r="P7" s="270" t="s">
        <v>56</v>
      </c>
      <c r="Q7" s="274" t="s">
        <v>55</v>
      </c>
      <c r="R7" s="268" t="s">
        <v>56</v>
      </c>
      <c r="S7" s="268" t="s">
        <v>55</v>
      </c>
      <c r="T7" s="275" t="s">
        <v>56</v>
      </c>
      <c r="U7" s="276" t="s">
        <v>55</v>
      </c>
      <c r="V7" s="277" t="s">
        <v>56</v>
      </c>
      <c r="W7" s="273" t="s">
        <v>55</v>
      </c>
      <c r="X7" s="270" t="s">
        <v>56</v>
      </c>
      <c r="Y7" s="276" t="s">
        <v>55</v>
      </c>
      <c r="Z7" s="277" t="s">
        <v>56</v>
      </c>
      <c r="AA7" s="273" t="s">
        <v>55</v>
      </c>
      <c r="AB7" s="270" t="s">
        <v>56</v>
      </c>
      <c r="AC7" s="276" t="s">
        <v>55</v>
      </c>
      <c r="AD7" s="270" t="s">
        <v>56</v>
      </c>
      <c r="AG7" s="11"/>
      <c r="AH7" s="12"/>
      <c r="AI7" s="11"/>
      <c r="AJ7" s="13"/>
      <c r="AK7" s="14"/>
    </row>
    <row r="8" spans="1:43" ht="45" customHeight="1">
      <c r="A8" s="824"/>
      <c r="B8" s="825"/>
      <c r="C8" s="267" t="s">
        <v>57</v>
      </c>
      <c r="D8" s="268" t="s">
        <v>58</v>
      </c>
      <c r="E8" s="268" t="s">
        <v>57</v>
      </c>
      <c r="F8" s="269" t="s">
        <v>58</v>
      </c>
      <c r="G8" s="267" t="s">
        <v>57</v>
      </c>
      <c r="H8" s="268" t="s">
        <v>58</v>
      </c>
      <c r="I8" s="268" t="s">
        <v>57</v>
      </c>
      <c r="J8" s="270" t="s">
        <v>58</v>
      </c>
      <c r="K8" s="271" t="s">
        <v>57</v>
      </c>
      <c r="L8" s="268" t="s">
        <v>58</v>
      </c>
      <c r="M8" s="268" t="s">
        <v>57</v>
      </c>
      <c r="N8" s="272" t="s">
        <v>58</v>
      </c>
      <c r="O8" s="273" t="s">
        <v>57</v>
      </c>
      <c r="P8" s="270" t="s">
        <v>58</v>
      </c>
      <c r="Q8" s="274" t="s">
        <v>57</v>
      </c>
      <c r="R8" s="268" t="s">
        <v>58</v>
      </c>
      <c r="S8" s="268" t="s">
        <v>57</v>
      </c>
      <c r="T8" s="275" t="s">
        <v>58</v>
      </c>
      <c r="U8" s="276" t="s">
        <v>57</v>
      </c>
      <c r="V8" s="277" t="s">
        <v>58</v>
      </c>
      <c r="W8" s="273" t="s">
        <v>57</v>
      </c>
      <c r="X8" s="270" t="s">
        <v>58</v>
      </c>
      <c r="Y8" s="276" t="s">
        <v>57</v>
      </c>
      <c r="Z8" s="277" t="s">
        <v>58</v>
      </c>
      <c r="AA8" s="273" t="s">
        <v>57</v>
      </c>
      <c r="AB8" s="270" t="s">
        <v>58</v>
      </c>
      <c r="AC8" s="276" t="s">
        <v>57</v>
      </c>
      <c r="AD8" s="270" t="s">
        <v>58</v>
      </c>
      <c r="AG8" s="11"/>
      <c r="AH8" s="12"/>
      <c r="AI8" s="11"/>
      <c r="AJ8" s="13"/>
      <c r="AK8" s="14"/>
    </row>
    <row r="9" spans="1:43" ht="45" customHeight="1" thickBot="1">
      <c r="A9" s="824"/>
      <c r="B9" s="826"/>
      <c r="C9" s="278" t="s">
        <v>59</v>
      </c>
      <c r="D9" s="279" t="s">
        <v>60</v>
      </c>
      <c r="E9" s="279" t="s">
        <v>59</v>
      </c>
      <c r="F9" s="280" t="s">
        <v>60</v>
      </c>
      <c r="G9" s="278" t="s">
        <v>59</v>
      </c>
      <c r="H9" s="279" t="s">
        <v>60</v>
      </c>
      <c r="I9" s="279" t="s">
        <v>59</v>
      </c>
      <c r="J9" s="281" t="s">
        <v>60</v>
      </c>
      <c r="K9" s="282" t="s">
        <v>59</v>
      </c>
      <c r="L9" s="279" t="s">
        <v>60</v>
      </c>
      <c r="M9" s="279" t="s">
        <v>59</v>
      </c>
      <c r="N9" s="283" t="s">
        <v>60</v>
      </c>
      <c r="O9" s="284" t="s">
        <v>59</v>
      </c>
      <c r="P9" s="281" t="s">
        <v>60</v>
      </c>
      <c r="Q9" s="285" t="s">
        <v>59</v>
      </c>
      <c r="R9" s="279" t="s">
        <v>60</v>
      </c>
      <c r="S9" s="279" t="s">
        <v>59</v>
      </c>
      <c r="T9" s="286" t="s">
        <v>60</v>
      </c>
      <c r="U9" s="287" t="s">
        <v>59</v>
      </c>
      <c r="V9" s="288" t="s">
        <v>60</v>
      </c>
      <c r="W9" s="284" t="s">
        <v>59</v>
      </c>
      <c r="X9" s="281" t="s">
        <v>60</v>
      </c>
      <c r="Y9" s="287" t="s">
        <v>59</v>
      </c>
      <c r="Z9" s="288" t="s">
        <v>60</v>
      </c>
      <c r="AA9" s="284" t="s">
        <v>59</v>
      </c>
      <c r="AB9" s="281" t="s">
        <v>60</v>
      </c>
      <c r="AC9" s="287" t="s">
        <v>59</v>
      </c>
      <c r="AD9" s="281" t="s">
        <v>60</v>
      </c>
      <c r="AG9" s="11"/>
      <c r="AH9" s="12"/>
      <c r="AI9" s="11"/>
      <c r="AJ9" s="289"/>
      <c r="AK9" s="289"/>
      <c r="AL9" s="289"/>
      <c r="AM9" s="289"/>
      <c r="AN9" s="290"/>
      <c r="AO9" s="290"/>
      <c r="AP9" s="290"/>
      <c r="AQ9" s="290"/>
    </row>
    <row r="10" spans="1:43" ht="45" customHeight="1" thickTop="1">
      <c r="A10" s="824"/>
      <c r="B10" s="291">
        <v>1</v>
      </c>
      <c r="C10" s="292">
        <v>1813</v>
      </c>
      <c r="D10" s="293">
        <v>18</v>
      </c>
      <c r="E10" s="293">
        <v>1366</v>
      </c>
      <c r="F10" s="294">
        <v>11</v>
      </c>
      <c r="G10" s="292">
        <v>42</v>
      </c>
      <c r="H10" s="293">
        <v>0</v>
      </c>
      <c r="I10" s="293">
        <v>10</v>
      </c>
      <c r="J10" s="295">
        <v>0</v>
      </c>
      <c r="K10" s="296">
        <v>84</v>
      </c>
      <c r="L10" s="296">
        <v>5</v>
      </c>
      <c r="M10" s="293">
        <v>76</v>
      </c>
      <c r="N10" s="293">
        <v>5</v>
      </c>
      <c r="O10" s="297">
        <v>328</v>
      </c>
      <c r="P10" s="294">
        <v>12</v>
      </c>
      <c r="Q10" s="292">
        <v>647</v>
      </c>
      <c r="R10" s="293">
        <v>1</v>
      </c>
      <c r="S10" s="293">
        <v>487</v>
      </c>
      <c r="T10" s="294">
        <v>24</v>
      </c>
      <c r="U10" s="298">
        <v>15</v>
      </c>
      <c r="V10" s="296">
        <v>0</v>
      </c>
      <c r="W10" s="297">
        <v>107</v>
      </c>
      <c r="X10" s="294">
        <v>14</v>
      </c>
      <c r="Y10" s="298">
        <v>4073</v>
      </c>
      <c r="Z10" s="299">
        <v>15</v>
      </c>
      <c r="AA10" s="297">
        <v>0</v>
      </c>
      <c r="AB10" s="297">
        <v>0</v>
      </c>
      <c r="AC10" s="298">
        <v>4</v>
      </c>
      <c r="AD10" s="294">
        <v>2</v>
      </c>
      <c r="AG10" s="11"/>
      <c r="AH10" s="11"/>
      <c r="AI10" s="11"/>
      <c r="AJ10" s="13"/>
      <c r="AK10" s="13"/>
      <c r="AL10" s="13"/>
      <c r="AM10" s="13"/>
      <c r="AN10" s="7"/>
      <c r="AO10" s="7"/>
      <c r="AP10" s="7"/>
      <c r="AQ10" s="7"/>
    </row>
    <row r="11" spans="1:43" ht="45" customHeight="1">
      <c r="A11" s="824"/>
      <c r="B11" s="291">
        <v>2</v>
      </c>
      <c r="C11" s="300">
        <v>946</v>
      </c>
      <c r="D11" s="301">
        <v>56</v>
      </c>
      <c r="E11" s="301">
        <v>603</v>
      </c>
      <c r="F11" s="302">
        <v>48</v>
      </c>
      <c r="G11" s="300">
        <v>42</v>
      </c>
      <c r="H11" s="301">
        <v>0</v>
      </c>
      <c r="I11" s="301">
        <v>10</v>
      </c>
      <c r="J11" s="303">
        <v>0</v>
      </c>
      <c r="K11" s="304">
        <v>21</v>
      </c>
      <c r="L11" s="301">
        <v>10</v>
      </c>
      <c r="M11" s="301">
        <v>15</v>
      </c>
      <c r="N11" s="304">
        <v>8</v>
      </c>
      <c r="O11" s="305">
        <v>333</v>
      </c>
      <c r="P11" s="302">
        <v>27</v>
      </c>
      <c r="Q11" s="300">
        <v>609</v>
      </c>
      <c r="R11" s="301">
        <v>3</v>
      </c>
      <c r="S11" s="301">
        <v>463</v>
      </c>
      <c r="T11" s="302">
        <v>55</v>
      </c>
      <c r="U11" s="306">
        <v>15</v>
      </c>
      <c r="V11" s="304">
        <v>0</v>
      </c>
      <c r="W11" s="305">
        <v>165</v>
      </c>
      <c r="X11" s="302">
        <v>74</v>
      </c>
      <c r="Y11" s="306">
        <v>4128</v>
      </c>
      <c r="Z11" s="307">
        <v>97</v>
      </c>
      <c r="AA11" s="305">
        <v>0</v>
      </c>
      <c r="AB11" s="303">
        <v>0</v>
      </c>
      <c r="AC11" s="306">
        <v>3</v>
      </c>
      <c r="AD11" s="302">
        <v>2</v>
      </c>
      <c r="AG11" s="11"/>
      <c r="AH11" s="11"/>
      <c r="AI11" s="11"/>
      <c r="AJ11" s="13"/>
      <c r="AK11" s="13"/>
      <c r="AL11" s="13"/>
      <c r="AM11" s="13"/>
      <c r="AN11" s="7"/>
      <c r="AO11" s="7"/>
      <c r="AP11" s="7"/>
      <c r="AQ11" s="7"/>
    </row>
    <row r="12" spans="1:43" ht="45" customHeight="1">
      <c r="A12" s="824"/>
      <c r="B12" s="291">
        <v>3</v>
      </c>
      <c r="C12" s="300">
        <v>2020</v>
      </c>
      <c r="D12" s="301">
        <v>1208</v>
      </c>
      <c r="E12" s="301">
        <v>616</v>
      </c>
      <c r="F12" s="302">
        <v>124</v>
      </c>
      <c r="G12" s="300">
        <v>42</v>
      </c>
      <c r="H12" s="301">
        <v>0</v>
      </c>
      <c r="I12" s="301">
        <v>10</v>
      </c>
      <c r="J12" s="303">
        <v>0</v>
      </c>
      <c r="K12" s="304">
        <v>26</v>
      </c>
      <c r="L12" s="301">
        <v>19</v>
      </c>
      <c r="M12" s="301">
        <v>21</v>
      </c>
      <c r="N12" s="304">
        <v>18</v>
      </c>
      <c r="O12" s="305">
        <v>332</v>
      </c>
      <c r="P12" s="302">
        <v>51</v>
      </c>
      <c r="Q12" s="300">
        <v>598</v>
      </c>
      <c r="R12" s="301">
        <v>3</v>
      </c>
      <c r="S12" s="301">
        <v>465</v>
      </c>
      <c r="T12" s="302">
        <v>71</v>
      </c>
      <c r="U12" s="306">
        <v>13</v>
      </c>
      <c r="V12" s="304">
        <v>0</v>
      </c>
      <c r="W12" s="305">
        <v>174</v>
      </c>
      <c r="X12" s="302">
        <v>85</v>
      </c>
      <c r="Y12" s="306">
        <v>4283</v>
      </c>
      <c r="Z12" s="307">
        <v>360</v>
      </c>
      <c r="AA12" s="305">
        <v>0</v>
      </c>
      <c r="AB12" s="303">
        <v>0</v>
      </c>
      <c r="AC12" s="306">
        <v>2</v>
      </c>
      <c r="AD12" s="302">
        <v>2</v>
      </c>
      <c r="AG12" s="11"/>
      <c r="AH12" s="12"/>
      <c r="AI12" s="11"/>
      <c r="AJ12" s="13"/>
      <c r="AK12" s="13"/>
      <c r="AL12" s="13"/>
      <c r="AM12" s="13"/>
      <c r="AN12" s="7"/>
      <c r="AO12" s="7"/>
      <c r="AP12" s="7"/>
      <c r="AQ12" s="7"/>
    </row>
    <row r="13" spans="1:43" ht="45" customHeight="1">
      <c r="A13" s="824"/>
      <c r="B13" s="291">
        <v>4</v>
      </c>
      <c r="C13" s="300">
        <v>3739</v>
      </c>
      <c r="D13" s="301">
        <v>3150</v>
      </c>
      <c r="E13" s="301">
        <v>1853</v>
      </c>
      <c r="F13" s="302">
        <v>1505</v>
      </c>
      <c r="G13" s="300">
        <v>40</v>
      </c>
      <c r="H13" s="301">
        <v>0</v>
      </c>
      <c r="I13" s="301">
        <v>9</v>
      </c>
      <c r="J13" s="303">
        <v>0</v>
      </c>
      <c r="K13" s="304">
        <v>54</v>
      </c>
      <c r="L13" s="301">
        <v>51</v>
      </c>
      <c r="M13" s="301">
        <v>44</v>
      </c>
      <c r="N13" s="304">
        <v>45</v>
      </c>
      <c r="O13" s="305">
        <v>347</v>
      </c>
      <c r="P13" s="302">
        <v>80</v>
      </c>
      <c r="Q13" s="300">
        <v>591</v>
      </c>
      <c r="R13" s="301">
        <v>25</v>
      </c>
      <c r="S13" s="301">
        <v>446</v>
      </c>
      <c r="T13" s="302">
        <v>77</v>
      </c>
      <c r="U13" s="306">
        <v>13</v>
      </c>
      <c r="V13" s="304">
        <v>0</v>
      </c>
      <c r="W13" s="305">
        <v>178</v>
      </c>
      <c r="X13" s="302">
        <v>91</v>
      </c>
      <c r="Y13" s="306">
        <v>4422</v>
      </c>
      <c r="Z13" s="307">
        <v>988</v>
      </c>
      <c r="AA13" s="305">
        <v>0</v>
      </c>
      <c r="AB13" s="303">
        <v>0</v>
      </c>
      <c r="AC13" s="306">
        <v>4</v>
      </c>
      <c r="AD13" s="302">
        <v>4</v>
      </c>
      <c r="AG13" s="11"/>
      <c r="AH13" s="11"/>
      <c r="AI13" s="11"/>
      <c r="AJ13" s="13"/>
      <c r="AK13" s="13"/>
      <c r="AL13" s="13"/>
      <c r="AM13" s="13"/>
      <c r="AN13" s="7"/>
      <c r="AO13" s="7"/>
      <c r="AP13" s="7"/>
      <c r="AQ13" s="7"/>
    </row>
    <row r="14" spans="1:43" ht="45" customHeight="1">
      <c r="A14" s="824"/>
      <c r="B14" s="291">
        <v>5</v>
      </c>
      <c r="C14" s="300">
        <v>5510</v>
      </c>
      <c r="D14" s="301">
        <v>5010</v>
      </c>
      <c r="E14" s="301">
        <v>4178</v>
      </c>
      <c r="F14" s="302">
        <v>3985</v>
      </c>
      <c r="G14" s="300">
        <v>40</v>
      </c>
      <c r="H14" s="301">
        <v>0</v>
      </c>
      <c r="I14" s="301">
        <v>9</v>
      </c>
      <c r="J14" s="303">
        <v>0</v>
      </c>
      <c r="K14" s="304">
        <v>144</v>
      </c>
      <c r="L14" s="301">
        <v>147</v>
      </c>
      <c r="M14" s="301">
        <v>102</v>
      </c>
      <c r="N14" s="304">
        <v>108</v>
      </c>
      <c r="O14" s="305">
        <v>378</v>
      </c>
      <c r="P14" s="302">
        <v>125</v>
      </c>
      <c r="Q14" s="300">
        <v>615</v>
      </c>
      <c r="R14" s="301">
        <v>67</v>
      </c>
      <c r="S14" s="301">
        <v>442</v>
      </c>
      <c r="T14" s="302">
        <v>126</v>
      </c>
      <c r="U14" s="306">
        <v>13</v>
      </c>
      <c r="V14" s="304">
        <v>0</v>
      </c>
      <c r="W14" s="305">
        <v>178</v>
      </c>
      <c r="X14" s="302">
        <v>93</v>
      </c>
      <c r="Y14" s="306">
        <v>4554</v>
      </c>
      <c r="Z14" s="307">
        <v>1684</v>
      </c>
      <c r="AA14" s="305">
        <v>0</v>
      </c>
      <c r="AB14" s="303">
        <v>0</v>
      </c>
      <c r="AC14" s="306">
        <v>4</v>
      </c>
      <c r="AD14" s="302">
        <v>4</v>
      </c>
      <c r="AG14" s="8"/>
      <c r="AH14" s="11"/>
      <c r="AI14" s="11"/>
      <c r="AJ14" s="13"/>
      <c r="AK14" s="13"/>
      <c r="AL14" s="13"/>
      <c r="AM14" s="13"/>
      <c r="AN14" s="7"/>
      <c r="AO14" s="7"/>
      <c r="AP14" s="7"/>
      <c r="AQ14" s="7"/>
    </row>
    <row r="15" spans="1:43" ht="45" customHeight="1">
      <c r="A15" s="824"/>
      <c r="B15" s="308">
        <v>6</v>
      </c>
      <c r="C15" s="300">
        <v>6284</v>
      </c>
      <c r="D15" s="301">
        <v>5855</v>
      </c>
      <c r="E15" s="301">
        <v>5158</v>
      </c>
      <c r="F15" s="302">
        <v>5174</v>
      </c>
      <c r="G15" s="300">
        <v>40</v>
      </c>
      <c r="H15" s="301">
        <v>0</v>
      </c>
      <c r="I15" s="301">
        <v>9</v>
      </c>
      <c r="J15" s="303">
        <v>0</v>
      </c>
      <c r="K15" s="304">
        <v>319</v>
      </c>
      <c r="L15" s="301">
        <v>328</v>
      </c>
      <c r="M15" s="301">
        <v>228</v>
      </c>
      <c r="N15" s="304">
        <v>239</v>
      </c>
      <c r="O15" s="305">
        <v>415</v>
      </c>
      <c r="P15" s="302">
        <v>181</v>
      </c>
      <c r="Q15" s="300">
        <v>601</v>
      </c>
      <c r="R15" s="301">
        <v>75</v>
      </c>
      <c r="S15" s="301">
        <v>436</v>
      </c>
      <c r="T15" s="302">
        <v>146</v>
      </c>
      <c r="U15" s="306">
        <v>13</v>
      </c>
      <c r="V15" s="304">
        <v>1</v>
      </c>
      <c r="W15" s="305">
        <v>181</v>
      </c>
      <c r="X15" s="302">
        <v>96</v>
      </c>
      <c r="Y15" s="306">
        <v>4251</v>
      </c>
      <c r="Z15" s="307">
        <v>2751</v>
      </c>
      <c r="AA15" s="305">
        <v>0</v>
      </c>
      <c r="AB15" s="303">
        <v>0</v>
      </c>
      <c r="AC15" s="306">
        <v>5</v>
      </c>
      <c r="AD15" s="302">
        <v>5</v>
      </c>
      <c r="AG15" s="8"/>
      <c r="AI15" s="11"/>
      <c r="AJ15" s="13"/>
      <c r="AK15" s="13"/>
      <c r="AL15" s="13"/>
      <c r="AM15" s="13"/>
      <c r="AN15" s="7"/>
      <c r="AO15" s="7"/>
      <c r="AP15" s="7"/>
      <c r="AQ15" s="7"/>
    </row>
    <row r="16" spans="1:43" ht="45" customHeight="1">
      <c r="A16" s="824"/>
      <c r="B16" s="291">
        <v>7</v>
      </c>
      <c r="C16" s="300">
        <v>6551</v>
      </c>
      <c r="D16" s="301">
        <v>6277</v>
      </c>
      <c r="E16" s="301">
        <v>5663</v>
      </c>
      <c r="F16" s="302">
        <v>5919</v>
      </c>
      <c r="G16" s="300">
        <v>40</v>
      </c>
      <c r="H16" s="301">
        <v>0</v>
      </c>
      <c r="I16" s="301">
        <v>9</v>
      </c>
      <c r="J16" s="303">
        <v>0</v>
      </c>
      <c r="K16" s="304">
        <v>493</v>
      </c>
      <c r="L16" s="301">
        <v>512</v>
      </c>
      <c r="M16" s="301">
        <v>420</v>
      </c>
      <c r="N16" s="304">
        <v>443</v>
      </c>
      <c r="O16" s="305">
        <v>440</v>
      </c>
      <c r="P16" s="302">
        <v>224</v>
      </c>
      <c r="Q16" s="300">
        <v>605</v>
      </c>
      <c r="R16" s="301">
        <v>95</v>
      </c>
      <c r="S16" s="301">
        <v>425</v>
      </c>
      <c r="T16" s="302">
        <v>157</v>
      </c>
      <c r="U16" s="306">
        <v>13</v>
      </c>
      <c r="V16" s="304">
        <v>1</v>
      </c>
      <c r="W16" s="305">
        <v>182</v>
      </c>
      <c r="X16" s="302">
        <v>98</v>
      </c>
      <c r="Y16" s="306">
        <v>3954</v>
      </c>
      <c r="Z16" s="307">
        <v>2918</v>
      </c>
      <c r="AA16" s="305">
        <v>0</v>
      </c>
      <c r="AB16" s="303">
        <v>0</v>
      </c>
      <c r="AC16" s="306">
        <v>8</v>
      </c>
      <c r="AD16" s="302">
        <v>10</v>
      </c>
      <c r="AG16" s="8"/>
      <c r="AI16" s="11"/>
      <c r="AJ16" s="13"/>
      <c r="AK16" s="13"/>
      <c r="AL16" s="13"/>
      <c r="AM16" s="13"/>
      <c r="AN16" s="7"/>
      <c r="AO16" s="7"/>
      <c r="AP16" s="7"/>
      <c r="AQ16" s="7"/>
    </row>
    <row r="17" spans="1:43" ht="45" customHeight="1">
      <c r="A17" s="824"/>
      <c r="B17" s="291">
        <v>8</v>
      </c>
      <c r="C17" s="300">
        <v>6802</v>
      </c>
      <c r="D17" s="301">
        <v>6620</v>
      </c>
      <c r="E17" s="301">
        <v>5847</v>
      </c>
      <c r="F17" s="302">
        <v>6356</v>
      </c>
      <c r="G17" s="300">
        <v>40</v>
      </c>
      <c r="H17" s="301">
        <v>0</v>
      </c>
      <c r="I17" s="301">
        <v>9</v>
      </c>
      <c r="J17" s="303">
        <v>0</v>
      </c>
      <c r="K17" s="304">
        <v>600</v>
      </c>
      <c r="L17" s="301">
        <v>639</v>
      </c>
      <c r="M17" s="301">
        <v>512</v>
      </c>
      <c r="N17" s="304">
        <v>555</v>
      </c>
      <c r="O17" s="305">
        <v>460</v>
      </c>
      <c r="P17" s="302">
        <v>264</v>
      </c>
      <c r="Q17" s="300">
        <v>631</v>
      </c>
      <c r="R17" s="301">
        <v>129</v>
      </c>
      <c r="S17" s="301">
        <v>456</v>
      </c>
      <c r="T17" s="302">
        <v>201</v>
      </c>
      <c r="U17" s="306">
        <v>12</v>
      </c>
      <c r="V17" s="304">
        <v>1</v>
      </c>
      <c r="W17" s="305">
        <v>184</v>
      </c>
      <c r="X17" s="302">
        <v>100</v>
      </c>
      <c r="Y17" s="306">
        <v>4019</v>
      </c>
      <c r="Z17" s="307">
        <v>3040</v>
      </c>
      <c r="AA17" s="305">
        <v>0</v>
      </c>
      <c r="AB17" s="303">
        <v>0</v>
      </c>
      <c r="AC17" s="306">
        <v>12</v>
      </c>
      <c r="AD17" s="302">
        <v>14</v>
      </c>
      <c r="AG17" s="8"/>
      <c r="AI17" s="11"/>
      <c r="AJ17" s="13"/>
      <c r="AK17" s="13"/>
      <c r="AL17" s="13"/>
      <c r="AM17" s="13"/>
      <c r="AN17" s="7"/>
      <c r="AO17" s="7"/>
      <c r="AP17" s="7"/>
      <c r="AQ17" s="7"/>
    </row>
    <row r="18" spans="1:43" ht="45" customHeight="1">
      <c r="A18" s="824"/>
      <c r="B18" s="291">
        <v>9</v>
      </c>
      <c r="C18" s="300">
        <v>6925</v>
      </c>
      <c r="D18" s="301">
        <v>6838</v>
      </c>
      <c r="E18" s="301">
        <v>6055</v>
      </c>
      <c r="F18" s="302">
        <v>6793</v>
      </c>
      <c r="G18" s="300">
        <v>40</v>
      </c>
      <c r="H18" s="301">
        <v>0</v>
      </c>
      <c r="I18" s="301">
        <v>9</v>
      </c>
      <c r="J18" s="303">
        <v>0</v>
      </c>
      <c r="K18" s="304">
        <v>773</v>
      </c>
      <c r="L18" s="301">
        <v>839</v>
      </c>
      <c r="M18" s="301">
        <v>670</v>
      </c>
      <c r="N18" s="304">
        <v>739</v>
      </c>
      <c r="O18" s="305">
        <v>498</v>
      </c>
      <c r="P18" s="302">
        <v>328</v>
      </c>
      <c r="Q18" s="300">
        <v>612</v>
      </c>
      <c r="R18" s="301">
        <v>132</v>
      </c>
      <c r="S18" s="301">
        <v>446</v>
      </c>
      <c r="T18" s="302">
        <v>229</v>
      </c>
      <c r="U18" s="306">
        <v>13</v>
      </c>
      <c r="V18" s="304">
        <v>2</v>
      </c>
      <c r="W18" s="305">
        <v>190</v>
      </c>
      <c r="X18" s="302">
        <v>110</v>
      </c>
      <c r="Y18" s="306">
        <v>4038</v>
      </c>
      <c r="Z18" s="307">
        <v>3095</v>
      </c>
      <c r="AA18" s="305">
        <v>1</v>
      </c>
      <c r="AB18" s="303">
        <v>1</v>
      </c>
      <c r="AC18" s="306">
        <v>15</v>
      </c>
      <c r="AD18" s="302">
        <v>17</v>
      </c>
      <c r="AG18" s="8"/>
      <c r="AI18" s="11"/>
      <c r="AJ18" s="13"/>
      <c r="AK18" s="13"/>
      <c r="AL18" s="13"/>
      <c r="AM18" s="13"/>
      <c r="AN18" s="7"/>
      <c r="AO18" s="7"/>
      <c r="AP18" s="7"/>
      <c r="AQ18" s="7"/>
    </row>
    <row r="19" spans="1:43" ht="45" customHeight="1">
      <c r="A19" s="824"/>
      <c r="B19" s="291">
        <v>10</v>
      </c>
      <c r="C19" s="300">
        <v>6818</v>
      </c>
      <c r="D19" s="301">
        <v>6917</v>
      </c>
      <c r="E19" s="301">
        <v>5925</v>
      </c>
      <c r="F19" s="302">
        <v>7003</v>
      </c>
      <c r="G19" s="300">
        <v>40</v>
      </c>
      <c r="H19" s="301">
        <v>1</v>
      </c>
      <c r="I19" s="301">
        <v>10</v>
      </c>
      <c r="J19" s="303">
        <v>1</v>
      </c>
      <c r="K19" s="304">
        <v>847</v>
      </c>
      <c r="L19" s="301">
        <v>947</v>
      </c>
      <c r="M19" s="301">
        <v>767</v>
      </c>
      <c r="N19" s="304">
        <v>870</v>
      </c>
      <c r="O19" s="305">
        <v>550</v>
      </c>
      <c r="P19" s="302">
        <v>418</v>
      </c>
      <c r="Q19" s="300">
        <v>621</v>
      </c>
      <c r="R19" s="301">
        <v>152</v>
      </c>
      <c r="S19" s="301">
        <v>466</v>
      </c>
      <c r="T19" s="302">
        <v>274</v>
      </c>
      <c r="U19" s="306">
        <v>12</v>
      </c>
      <c r="V19" s="304">
        <v>2</v>
      </c>
      <c r="W19" s="305">
        <v>189</v>
      </c>
      <c r="X19" s="302">
        <v>111</v>
      </c>
      <c r="Y19" s="306">
        <v>4053</v>
      </c>
      <c r="Z19" s="307">
        <v>3155</v>
      </c>
      <c r="AA19" s="305">
        <v>4</v>
      </c>
      <c r="AB19" s="303">
        <v>4</v>
      </c>
      <c r="AC19" s="306">
        <v>20</v>
      </c>
      <c r="AD19" s="302">
        <v>24</v>
      </c>
      <c r="AG19" s="8"/>
      <c r="AI19" s="11"/>
      <c r="AJ19" s="13"/>
      <c r="AK19" s="13"/>
      <c r="AL19" s="13"/>
      <c r="AM19" s="13"/>
      <c r="AN19" s="7"/>
      <c r="AO19" s="7"/>
      <c r="AP19" s="7"/>
      <c r="AQ19" s="7"/>
    </row>
    <row r="20" spans="1:43" ht="45" customHeight="1">
      <c r="A20" s="824"/>
      <c r="B20" s="291">
        <v>11</v>
      </c>
      <c r="C20" s="300">
        <v>6332</v>
      </c>
      <c r="D20" s="301">
        <v>6959</v>
      </c>
      <c r="E20" s="301">
        <v>5441</v>
      </c>
      <c r="F20" s="302">
        <v>7124</v>
      </c>
      <c r="G20" s="300">
        <v>40</v>
      </c>
      <c r="H20" s="301">
        <v>1</v>
      </c>
      <c r="I20" s="301">
        <v>10</v>
      </c>
      <c r="J20" s="303">
        <v>1</v>
      </c>
      <c r="K20" s="304">
        <v>830</v>
      </c>
      <c r="L20" s="301">
        <v>1006</v>
      </c>
      <c r="M20" s="301">
        <v>766</v>
      </c>
      <c r="N20" s="304">
        <v>937</v>
      </c>
      <c r="O20" s="305">
        <v>616</v>
      </c>
      <c r="P20" s="302">
        <v>519</v>
      </c>
      <c r="Q20" s="300">
        <v>624</v>
      </c>
      <c r="R20" s="301">
        <v>167</v>
      </c>
      <c r="S20" s="301">
        <v>470</v>
      </c>
      <c r="T20" s="302">
        <v>312</v>
      </c>
      <c r="U20" s="306">
        <v>13</v>
      </c>
      <c r="V20" s="304">
        <v>4</v>
      </c>
      <c r="W20" s="305">
        <v>198</v>
      </c>
      <c r="X20" s="302">
        <v>121</v>
      </c>
      <c r="Y20" s="306">
        <v>4064</v>
      </c>
      <c r="Z20" s="307">
        <v>3223</v>
      </c>
      <c r="AA20" s="305">
        <v>12</v>
      </c>
      <c r="AB20" s="303">
        <v>12</v>
      </c>
      <c r="AC20" s="306">
        <v>20</v>
      </c>
      <c r="AD20" s="302">
        <v>26</v>
      </c>
      <c r="AG20" s="8"/>
      <c r="AI20" s="11"/>
      <c r="AJ20" s="13"/>
      <c r="AK20" s="13"/>
      <c r="AL20" s="13"/>
      <c r="AM20" s="13"/>
      <c r="AN20" s="7"/>
      <c r="AO20" s="7"/>
      <c r="AP20" s="7"/>
      <c r="AQ20" s="7"/>
    </row>
    <row r="21" spans="1:43" ht="45" customHeight="1" thickBot="1">
      <c r="A21" s="824"/>
      <c r="B21" s="309">
        <v>12</v>
      </c>
      <c r="C21" s="310">
        <v>3590</v>
      </c>
      <c r="D21" s="311">
        <v>6967</v>
      </c>
      <c r="E21" s="311">
        <v>2671</v>
      </c>
      <c r="F21" s="312">
        <v>7160</v>
      </c>
      <c r="G21" s="310">
        <v>40</v>
      </c>
      <c r="H21" s="311">
        <v>1</v>
      </c>
      <c r="I21" s="311">
        <v>10</v>
      </c>
      <c r="J21" s="313">
        <v>1</v>
      </c>
      <c r="K21" s="314">
        <v>527</v>
      </c>
      <c r="L21" s="311">
        <v>1019</v>
      </c>
      <c r="M21" s="311">
        <v>494</v>
      </c>
      <c r="N21" s="314">
        <v>956</v>
      </c>
      <c r="O21" s="315">
        <v>643</v>
      </c>
      <c r="P21" s="312">
        <v>575</v>
      </c>
      <c r="Q21" s="310">
        <v>617</v>
      </c>
      <c r="R21" s="311">
        <v>172</v>
      </c>
      <c r="S21" s="311">
        <v>470</v>
      </c>
      <c r="T21" s="312">
        <v>338</v>
      </c>
      <c r="U21" s="316">
        <v>13</v>
      </c>
      <c r="V21" s="314">
        <v>4</v>
      </c>
      <c r="W21" s="315">
        <v>215</v>
      </c>
      <c r="X21" s="312">
        <v>140</v>
      </c>
      <c r="Y21" s="316">
        <v>4082</v>
      </c>
      <c r="Z21" s="317">
        <v>3268</v>
      </c>
      <c r="AA21" s="315">
        <v>18</v>
      </c>
      <c r="AB21" s="313">
        <v>18</v>
      </c>
      <c r="AC21" s="316">
        <v>19</v>
      </c>
      <c r="AD21" s="312">
        <v>27</v>
      </c>
      <c r="AG21" s="8"/>
      <c r="AI21" s="11"/>
      <c r="AJ21" s="13"/>
      <c r="AK21" s="13"/>
      <c r="AL21" s="13"/>
      <c r="AM21" s="13"/>
      <c r="AN21" s="7"/>
      <c r="AO21" s="7"/>
      <c r="AP21" s="7"/>
      <c r="AQ21" s="7"/>
    </row>
    <row r="22" spans="1:43" ht="33" customHeight="1">
      <c r="A22" s="824"/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G22" s="8"/>
      <c r="AI22" s="11"/>
      <c r="AJ22" s="13"/>
      <c r="AK22" s="13"/>
      <c r="AL22" s="13"/>
      <c r="AM22" s="13"/>
      <c r="AN22" s="7"/>
      <c r="AO22" s="7"/>
      <c r="AP22" s="7"/>
      <c r="AQ22" s="7"/>
    </row>
    <row r="23" spans="1:43" ht="33" customHeight="1">
      <c r="A23" s="824"/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G23" s="8"/>
      <c r="AI23" s="11"/>
      <c r="AJ23" s="13"/>
      <c r="AK23" s="13"/>
      <c r="AL23" s="13"/>
      <c r="AM23" s="13"/>
      <c r="AN23" s="7"/>
      <c r="AO23" s="7"/>
      <c r="AP23" s="7"/>
      <c r="AQ23" s="7"/>
    </row>
    <row r="24" spans="1:43" ht="33" customHeight="1">
      <c r="A24" s="824"/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G24" s="8"/>
      <c r="AI24" s="11"/>
      <c r="AJ24" s="13"/>
      <c r="AK24" s="13"/>
      <c r="AL24" s="13"/>
      <c r="AM24" s="13"/>
      <c r="AN24" s="7"/>
      <c r="AO24" s="7"/>
      <c r="AP24" s="7"/>
      <c r="AQ24" s="7"/>
    </row>
    <row r="25" spans="1:43" ht="80.25" customHeight="1" thickBot="1">
      <c r="A25" s="824"/>
      <c r="B25" s="318"/>
      <c r="C25" s="819"/>
      <c r="D25" s="819"/>
      <c r="E25" s="820"/>
      <c r="F25" s="820"/>
      <c r="G25" s="819"/>
      <c r="H25" s="819"/>
      <c r="I25" s="341"/>
      <c r="J25" s="341"/>
      <c r="K25" s="820"/>
      <c r="L25" s="820"/>
      <c r="M25" s="819"/>
      <c r="N25" s="819"/>
      <c r="O25" s="341"/>
      <c r="P25" s="341"/>
      <c r="Q25" s="819"/>
      <c r="R25" s="819"/>
      <c r="S25" s="819"/>
      <c r="T25" s="8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9"/>
      <c r="AF25" s="9"/>
      <c r="AH25" s="320"/>
      <c r="AI25" s="320"/>
      <c r="AJ25" s="320"/>
    </row>
    <row r="26" spans="1:43" ht="86.25" customHeight="1">
      <c r="A26" s="824"/>
      <c r="B26" s="833" t="s">
        <v>49</v>
      </c>
      <c r="C26" s="808" t="s">
        <v>402</v>
      </c>
      <c r="D26" s="810"/>
      <c r="E26" s="808" t="s">
        <v>330</v>
      </c>
      <c r="F26" s="810"/>
      <c r="G26" s="827" t="s">
        <v>403</v>
      </c>
      <c r="H26" s="828"/>
      <c r="I26" s="808" t="s">
        <v>404</v>
      </c>
      <c r="J26" s="810"/>
      <c r="K26" s="808" t="s">
        <v>409</v>
      </c>
      <c r="L26" s="810"/>
      <c r="M26" s="808" t="s">
        <v>410</v>
      </c>
      <c r="N26" s="810"/>
      <c r="O26" s="808" t="s">
        <v>155</v>
      </c>
      <c r="P26" s="810"/>
      <c r="Q26" s="808" t="s">
        <v>411</v>
      </c>
      <c r="R26" s="809"/>
      <c r="S26" s="809"/>
      <c r="T26" s="810"/>
      <c r="U26" s="321"/>
      <c r="V26" s="321"/>
      <c r="W26" s="321"/>
      <c r="X26" s="319"/>
      <c r="Y26" s="319"/>
      <c r="Z26" s="319"/>
      <c r="AA26" s="319"/>
      <c r="AB26" s="322"/>
      <c r="AC26" s="9"/>
      <c r="AD26" s="9"/>
      <c r="AF26" s="320"/>
    </row>
    <row r="27" spans="1:43" ht="86.25" customHeight="1">
      <c r="A27" s="824"/>
      <c r="B27" s="825"/>
      <c r="C27" s="811"/>
      <c r="D27" s="813"/>
      <c r="E27" s="811"/>
      <c r="F27" s="813"/>
      <c r="G27" s="829"/>
      <c r="H27" s="830"/>
      <c r="I27" s="811"/>
      <c r="J27" s="813"/>
      <c r="K27" s="811"/>
      <c r="L27" s="813"/>
      <c r="M27" s="811"/>
      <c r="N27" s="813"/>
      <c r="O27" s="811"/>
      <c r="P27" s="813"/>
      <c r="Q27" s="811"/>
      <c r="R27" s="812"/>
      <c r="S27" s="812"/>
      <c r="T27" s="813"/>
      <c r="U27" s="323"/>
      <c r="V27" s="323"/>
      <c r="W27" s="324"/>
      <c r="X27" s="319"/>
      <c r="Y27" s="319"/>
      <c r="Z27" s="319"/>
      <c r="AA27" s="319"/>
      <c r="AB27" s="322"/>
      <c r="AC27" s="9"/>
      <c r="AD27" s="9"/>
      <c r="AE27" s="325"/>
      <c r="AF27" s="325"/>
      <c r="AG27" s="325"/>
      <c r="AH27" s="325"/>
      <c r="AI27" s="325"/>
    </row>
    <row r="28" spans="1:43" ht="45" customHeight="1" thickBot="1">
      <c r="A28" s="824"/>
      <c r="B28" s="825"/>
      <c r="C28" s="815" t="s">
        <v>52</v>
      </c>
      <c r="D28" s="816"/>
      <c r="E28" s="815" t="s">
        <v>52</v>
      </c>
      <c r="F28" s="816"/>
      <c r="G28" s="815" t="s">
        <v>332</v>
      </c>
      <c r="H28" s="816"/>
      <c r="I28" s="815" t="s">
        <v>52</v>
      </c>
      <c r="J28" s="816"/>
      <c r="K28" s="815" t="s">
        <v>61</v>
      </c>
      <c r="L28" s="816"/>
      <c r="M28" s="815" t="s">
        <v>61</v>
      </c>
      <c r="N28" s="816"/>
      <c r="O28" s="815" t="s">
        <v>61</v>
      </c>
      <c r="P28" s="816"/>
      <c r="Q28" s="815" t="s">
        <v>51</v>
      </c>
      <c r="R28" s="818"/>
      <c r="S28" s="817" t="s">
        <v>406</v>
      </c>
      <c r="T28" s="816"/>
      <c r="U28" s="323"/>
      <c r="V28" s="323"/>
      <c r="W28" s="324"/>
      <c r="X28" s="319"/>
      <c r="Y28" s="319"/>
      <c r="Z28" s="319"/>
      <c r="AA28" s="319"/>
      <c r="AB28" s="322"/>
      <c r="AC28" s="9"/>
      <c r="AD28" s="9"/>
      <c r="AE28" s="325"/>
      <c r="AF28" s="326"/>
    </row>
    <row r="29" spans="1:43" ht="45" customHeight="1">
      <c r="A29" s="824"/>
      <c r="B29" s="825"/>
      <c r="C29" s="273" t="s">
        <v>55</v>
      </c>
      <c r="D29" s="270" t="s">
        <v>56</v>
      </c>
      <c r="E29" s="273" t="s">
        <v>55</v>
      </c>
      <c r="F29" s="270" t="s">
        <v>56</v>
      </c>
      <c r="G29" s="273" t="s">
        <v>55</v>
      </c>
      <c r="H29" s="270" t="s">
        <v>56</v>
      </c>
      <c r="I29" s="276" t="s">
        <v>55</v>
      </c>
      <c r="J29" s="277" t="s">
        <v>56</v>
      </c>
      <c r="K29" s="273" t="s">
        <v>55</v>
      </c>
      <c r="L29" s="270" t="s">
        <v>56</v>
      </c>
      <c r="M29" s="327" t="s">
        <v>55</v>
      </c>
      <c r="N29" s="275" t="s">
        <v>56</v>
      </c>
      <c r="O29" s="328" t="s">
        <v>55</v>
      </c>
      <c r="P29" s="270" t="s">
        <v>56</v>
      </c>
      <c r="Q29" s="274" t="s">
        <v>55</v>
      </c>
      <c r="R29" s="268" t="s">
        <v>56</v>
      </c>
      <c r="S29" s="268" t="s">
        <v>55</v>
      </c>
      <c r="T29" s="275" t="s">
        <v>56</v>
      </c>
      <c r="U29" s="323"/>
      <c r="V29" s="323"/>
      <c r="W29" s="324"/>
      <c r="X29" s="319"/>
      <c r="Y29" s="319"/>
      <c r="Z29" s="319"/>
      <c r="AA29" s="319"/>
      <c r="AB29" s="322"/>
      <c r="AC29" s="9"/>
      <c r="AE29" s="325"/>
      <c r="AF29" s="329"/>
      <c r="AG29" s="329"/>
      <c r="AH29" s="330"/>
    </row>
    <row r="30" spans="1:43" ht="45" customHeight="1">
      <c r="A30" s="824"/>
      <c r="B30" s="825"/>
      <c r="C30" s="273" t="s">
        <v>57</v>
      </c>
      <c r="D30" s="270" t="s">
        <v>58</v>
      </c>
      <c r="E30" s="273" t="s">
        <v>57</v>
      </c>
      <c r="F30" s="270" t="s">
        <v>58</v>
      </c>
      <c r="G30" s="273" t="s">
        <v>57</v>
      </c>
      <c r="H30" s="270" t="s">
        <v>58</v>
      </c>
      <c r="I30" s="276" t="s">
        <v>57</v>
      </c>
      <c r="J30" s="277" t="s">
        <v>58</v>
      </c>
      <c r="K30" s="273" t="s">
        <v>57</v>
      </c>
      <c r="L30" s="270" t="s">
        <v>58</v>
      </c>
      <c r="M30" s="273" t="s">
        <v>57</v>
      </c>
      <c r="N30" s="275" t="s">
        <v>58</v>
      </c>
      <c r="O30" s="328" t="s">
        <v>57</v>
      </c>
      <c r="P30" s="270" t="s">
        <v>58</v>
      </c>
      <c r="Q30" s="274" t="s">
        <v>57</v>
      </c>
      <c r="R30" s="268" t="s">
        <v>58</v>
      </c>
      <c r="S30" s="268" t="s">
        <v>57</v>
      </c>
      <c r="T30" s="275" t="s">
        <v>58</v>
      </c>
      <c r="U30" s="319"/>
      <c r="V30" s="319"/>
      <c r="W30" s="319"/>
      <c r="X30" s="319"/>
      <c r="Y30" s="319"/>
      <c r="Z30" s="319"/>
      <c r="AA30" s="319"/>
      <c r="AB30" s="322"/>
      <c r="AC30" s="9"/>
      <c r="AD30" s="9"/>
      <c r="AE30" s="325"/>
      <c r="AF30" s="329"/>
      <c r="AG30" s="329"/>
      <c r="AH30" s="330"/>
    </row>
    <row r="31" spans="1:43" ht="45" customHeight="1" thickBot="1">
      <c r="A31" s="824"/>
      <c r="B31" s="826"/>
      <c r="C31" s="284" t="s">
        <v>59</v>
      </c>
      <c r="D31" s="281" t="s">
        <v>60</v>
      </c>
      <c r="E31" s="284" t="s">
        <v>59</v>
      </c>
      <c r="F31" s="281" t="s">
        <v>60</v>
      </c>
      <c r="G31" s="284" t="s">
        <v>59</v>
      </c>
      <c r="H31" s="281" t="s">
        <v>60</v>
      </c>
      <c r="I31" s="287" t="s">
        <v>59</v>
      </c>
      <c r="J31" s="288" t="s">
        <v>60</v>
      </c>
      <c r="K31" s="284" t="s">
        <v>59</v>
      </c>
      <c r="L31" s="281" t="s">
        <v>60</v>
      </c>
      <c r="M31" s="284" t="s">
        <v>59</v>
      </c>
      <c r="N31" s="286" t="s">
        <v>60</v>
      </c>
      <c r="O31" s="331" t="s">
        <v>59</v>
      </c>
      <c r="P31" s="281" t="s">
        <v>60</v>
      </c>
      <c r="Q31" s="285" t="s">
        <v>59</v>
      </c>
      <c r="R31" s="279" t="s">
        <v>60</v>
      </c>
      <c r="S31" s="279" t="s">
        <v>59</v>
      </c>
      <c r="T31" s="286" t="s">
        <v>60</v>
      </c>
      <c r="U31" s="319"/>
      <c r="V31" s="319"/>
      <c r="W31" s="319"/>
      <c r="X31" s="319"/>
      <c r="Y31" s="319"/>
      <c r="Z31" s="319"/>
      <c r="AA31" s="319"/>
      <c r="AB31" s="322"/>
      <c r="AC31" s="9"/>
      <c r="AD31" s="9"/>
      <c r="AE31" s="325"/>
      <c r="AF31" s="329"/>
      <c r="AG31" s="332"/>
      <c r="AH31" s="330"/>
    </row>
    <row r="32" spans="1:43" ht="45" customHeight="1" thickTop="1">
      <c r="A32" s="824"/>
      <c r="B32" s="291">
        <v>1</v>
      </c>
      <c r="C32" s="297">
        <v>2135</v>
      </c>
      <c r="D32" s="306">
        <v>42</v>
      </c>
      <c r="E32" s="297">
        <v>2048</v>
      </c>
      <c r="F32" s="306">
        <v>203</v>
      </c>
      <c r="G32" s="305">
        <v>189</v>
      </c>
      <c r="H32" s="295">
        <v>33</v>
      </c>
      <c r="I32" s="306">
        <v>552</v>
      </c>
      <c r="J32" s="304">
        <v>67</v>
      </c>
      <c r="K32" s="305">
        <v>47</v>
      </c>
      <c r="L32" s="302">
        <v>37</v>
      </c>
      <c r="M32" s="305">
        <v>343</v>
      </c>
      <c r="N32" s="302">
        <v>314</v>
      </c>
      <c r="O32" s="297">
        <v>0</v>
      </c>
      <c r="P32" s="302">
        <v>0</v>
      </c>
      <c r="Q32" s="292">
        <v>144</v>
      </c>
      <c r="R32" s="293">
        <v>58</v>
      </c>
      <c r="S32" s="293">
        <v>120</v>
      </c>
      <c r="T32" s="294">
        <v>64</v>
      </c>
      <c r="U32" s="319"/>
      <c r="V32" s="319"/>
      <c r="W32" s="319"/>
      <c r="X32" s="319"/>
      <c r="Y32" s="319"/>
      <c r="Z32" s="319"/>
      <c r="AA32" s="319"/>
      <c r="AB32" s="322"/>
      <c r="AC32" s="9"/>
      <c r="AD32" s="9"/>
      <c r="AE32" s="325"/>
      <c r="AF32" s="329"/>
      <c r="AH32" s="330"/>
    </row>
    <row r="33" spans="1:40" ht="45" customHeight="1">
      <c r="A33" s="824"/>
      <c r="B33" s="291">
        <v>2</v>
      </c>
      <c r="C33" s="305">
        <v>2074</v>
      </c>
      <c r="D33" s="302">
        <v>151</v>
      </c>
      <c r="E33" s="305">
        <v>2021</v>
      </c>
      <c r="F33" s="302">
        <v>387</v>
      </c>
      <c r="G33" s="305">
        <v>113</v>
      </c>
      <c r="H33" s="302">
        <v>63</v>
      </c>
      <c r="I33" s="306">
        <v>551</v>
      </c>
      <c r="J33" s="304">
        <v>136</v>
      </c>
      <c r="K33" s="305">
        <v>38</v>
      </c>
      <c r="L33" s="302">
        <v>79</v>
      </c>
      <c r="M33" s="305">
        <v>546</v>
      </c>
      <c r="N33" s="302">
        <v>811</v>
      </c>
      <c r="O33" s="305">
        <v>0</v>
      </c>
      <c r="P33" s="302">
        <v>0</v>
      </c>
      <c r="Q33" s="300">
        <v>184</v>
      </c>
      <c r="R33" s="301">
        <v>110</v>
      </c>
      <c r="S33" s="301">
        <v>155</v>
      </c>
      <c r="T33" s="302">
        <v>110</v>
      </c>
      <c r="U33" s="319"/>
      <c r="V33" s="319"/>
      <c r="W33" s="319"/>
      <c r="X33" s="319"/>
      <c r="Y33" s="319"/>
      <c r="Z33" s="319"/>
      <c r="AA33" s="319"/>
      <c r="AB33" s="322"/>
      <c r="AC33" s="9"/>
      <c r="AD33" s="9"/>
      <c r="AE33" s="325"/>
      <c r="AF33" s="329"/>
      <c r="AG33" s="332"/>
      <c r="AH33" s="330"/>
    </row>
    <row r="34" spans="1:40" ht="45" customHeight="1">
      <c r="A34" s="824"/>
      <c r="B34" s="291">
        <v>3</v>
      </c>
      <c r="C34" s="305">
        <v>1978</v>
      </c>
      <c r="D34" s="302">
        <v>447</v>
      </c>
      <c r="E34" s="305">
        <v>2107</v>
      </c>
      <c r="F34" s="302">
        <v>693</v>
      </c>
      <c r="G34" s="305">
        <v>128</v>
      </c>
      <c r="H34" s="302">
        <v>92</v>
      </c>
      <c r="I34" s="306">
        <v>584</v>
      </c>
      <c r="J34" s="304">
        <v>211</v>
      </c>
      <c r="K34" s="305">
        <v>49</v>
      </c>
      <c r="L34" s="302">
        <v>166</v>
      </c>
      <c r="M34" s="305">
        <v>754</v>
      </c>
      <c r="N34" s="302">
        <v>1555</v>
      </c>
      <c r="O34" s="305">
        <v>0</v>
      </c>
      <c r="P34" s="302">
        <v>2</v>
      </c>
      <c r="Q34" s="300">
        <v>239</v>
      </c>
      <c r="R34" s="301">
        <v>179</v>
      </c>
      <c r="S34" s="301">
        <v>210</v>
      </c>
      <c r="T34" s="302">
        <v>178</v>
      </c>
      <c r="U34" s="319"/>
      <c r="V34" s="319"/>
      <c r="W34" s="319"/>
      <c r="X34" s="319"/>
      <c r="Y34" s="319"/>
      <c r="Z34" s="319"/>
      <c r="AA34" s="319"/>
      <c r="AB34" s="322"/>
      <c r="AC34" s="9"/>
      <c r="AD34" s="9"/>
      <c r="AE34" s="325"/>
      <c r="AF34" s="329"/>
      <c r="AH34" s="8"/>
    </row>
    <row r="35" spans="1:40" ht="45" customHeight="1">
      <c r="A35" s="824"/>
      <c r="B35" s="291">
        <v>4</v>
      </c>
      <c r="C35" s="305">
        <v>2129</v>
      </c>
      <c r="D35" s="302">
        <v>1093</v>
      </c>
      <c r="E35" s="305">
        <v>2294</v>
      </c>
      <c r="F35" s="302">
        <v>1071</v>
      </c>
      <c r="G35" s="305">
        <v>159</v>
      </c>
      <c r="H35" s="302">
        <v>149</v>
      </c>
      <c r="I35" s="306">
        <v>596</v>
      </c>
      <c r="J35" s="304">
        <v>278</v>
      </c>
      <c r="K35" s="305">
        <v>143</v>
      </c>
      <c r="L35" s="302">
        <v>327</v>
      </c>
      <c r="M35" s="305">
        <v>778</v>
      </c>
      <c r="N35" s="302">
        <v>2280</v>
      </c>
      <c r="O35" s="305">
        <v>0</v>
      </c>
      <c r="P35" s="302">
        <v>17</v>
      </c>
      <c r="Q35" s="300">
        <v>265</v>
      </c>
      <c r="R35" s="301">
        <v>218</v>
      </c>
      <c r="S35" s="301">
        <v>231</v>
      </c>
      <c r="T35" s="302">
        <v>212</v>
      </c>
      <c r="U35" s="319"/>
      <c r="V35" s="319"/>
      <c r="W35" s="319"/>
      <c r="X35" s="319"/>
      <c r="Y35" s="319"/>
      <c r="Z35" s="319"/>
      <c r="AA35" s="319"/>
      <c r="AB35" s="322"/>
      <c r="AC35" s="9"/>
      <c r="AD35" s="9"/>
      <c r="AE35" s="325"/>
      <c r="AF35" s="329"/>
      <c r="AG35" s="332"/>
      <c r="AH35" s="330"/>
    </row>
    <row r="36" spans="1:40" ht="45" customHeight="1">
      <c r="A36" s="824"/>
      <c r="B36" s="291">
        <v>5</v>
      </c>
      <c r="C36" s="305">
        <v>2214</v>
      </c>
      <c r="D36" s="302">
        <v>1564</v>
      </c>
      <c r="E36" s="305">
        <v>2611</v>
      </c>
      <c r="F36" s="302">
        <v>1568</v>
      </c>
      <c r="G36" s="305">
        <v>199</v>
      </c>
      <c r="H36" s="302">
        <v>207</v>
      </c>
      <c r="I36" s="306">
        <v>623</v>
      </c>
      <c r="J36" s="304">
        <v>359</v>
      </c>
      <c r="K36" s="305">
        <v>239</v>
      </c>
      <c r="L36" s="302">
        <v>578</v>
      </c>
      <c r="M36" s="305">
        <v>863</v>
      </c>
      <c r="N36" s="302">
        <v>3056</v>
      </c>
      <c r="O36" s="305">
        <v>0</v>
      </c>
      <c r="P36" s="302">
        <v>36</v>
      </c>
      <c r="Q36" s="300">
        <v>343</v>
      </c>
      <c r="R36" s="301">
        <v>301</v>
      </c>
      <c r="S36" s="301">
        <v>281</v>
      </c>
      <c r="T36" s="302">
        <v>269</v>
      </c>
      <c r="U36" s="319"/>
      <c r="V36" s="319"/>
      <c r="W36" s="319"/>
      <c r="X36" s="319"/>
      <c r="Y36" s="319"/>
      <c r="Z36" s="319"/>
      <c r="AA36" s="319"/>
      <c r="AB36" s="322"/>
      <c r="AC36" s="9"/>
      <c r="AD36" s="9"/>
      <c r="AE36" s="325"/>
      <c r="AF36" s="329"/>
      <c r="AH36" s="8"/>
    </row>
    <row r="37" spans="1:40" ht="45" customHeight="1">
      <c r="A37" s="824"/>
      <c r="B37" s="291">
        <v>6</v>
      </c>
      <c r="C37" s="305">
        <v>2137</v>
      </c>
      <c r="D37" s="302">
        <v>1717</v>
      </c>
      <c r="E37" s="305">
        <v>2906</v>
      </c>
      <c r="F37" s="302">
        <v>2060</v>
      </c>
      <c r="G37" s="305">
        <v>199</v>
      </c>
      <c r="H37" s="302">
        <v>246</v>
      </c>
      <c r="I37" s="306">
        <v>664</v>
      </c>
      <c r="J37" s="304">
        <v>441</v>
      </c>
      <c r="K37" s="305">
        <v>217</v>
      </c>
      <c r="L37" s="302">
        <v>933</v>
      </c>
      <c r="M37" s="305">
        <v>720</v>
      </c>
      <c r="N37" s="302">
        <v>3846</v>
      </c>
      <c r="O37" s="305">
        <v>0</v>
      </c>
      <c r="P37" s="302">
        <v>80</v>
      </c>
      <c r="Q37" s="300">
        <v>405</v>
      </c>
      <c r="R37" s="301">
        <v>389</v>
      </c>
      <c r="S37" s="301">
        <v>342</v>
      </c>
      <c r="T37" s="302">
        <v>352</v>
      </c>
      <c r="U37" s="319"/>
      <c r="V37" s="319"/>
      <c r="W37" s="319"/>
      <c r="X37" s="319"/>
      <c r="Y37" s="319"/>
      <c r="Z37" s="319"/>
      <c r="AA37" s="319"/>
      <c r="AB37" s="322"/>
      <c r="AC37" s="9"/>
      <c r="AD37" s="9"/>
      <c r="AE37" s="325"/>
      <c r="AF37" s="329"/>
      <c r="AG37" s="332"/>
      <c r="AH37" s="330"/>
      <c r="AI37" s="333"/>
    </row>
    <row r="38" spans="1:40" ht="42.75" customHeight="1">
      <c r="A38" s="824"/>
      <c r="B38" s="291">
        <v>7</v>
      </c>
      <c r="C38" s="305">
        <v>1996</v>
      </c>
      <c r="D38" s="302">
        <v>1791</v>
      </c>
      <c r="E38" s="305">
        <v>3076</v>
      </c>
      <c r="F38" s="302">
        <v>2442</v>
      </c>
      <c r="G38" s="305">
        <v>217</v>
      </c>
      <c r="H38" s="302">
        <v>284</v>
      </c>
      <c r="I38" s="306">
        <v>710</v>
      </c>
      <c r="J38" s="304">
        <v>533</v>
      </c>
      <c r="K38" s="305">
        <v>131</v>
      </c>
      <c r="L38" s="302">
        <v>1091</v>
      </c>
      <c r="M38" s="305">
        <v>475</v>
      </c>
      <c r="N38" s="302">
        <v>4305</v>
      </c>
      <c r="O38" s="305">
        <v>0</v>
      </c>
      <c r="P38" s="302">
        <v>114</v>
      </c>
      <c r="Q38" s="300">
        <v>485</v>
      </c>
      <c r="R38" s="301">
        <v>490</v>
      </c>
      <c r="S38" s="301">
        <v>409</v>
      </c>
      <c r="T38" s="302">
        <v>439</v>
      </c>
      <c r="U38" s="319"/>
      <c r="V38" s="319"/>
      <c r="W38" s="319"/>
      <c r="X38" s="319"/>
      <c r="Y38" s="319"/>
      <c r="Z38" s="319"/>
      <c r="AA38" s="319"/>
      <c r="AB38" s="319"/>
      <c r="AC38" s="319"/>
      <c r="AD38" s="322"/>
      <c r="AE38" s="9"/>
      <c r="AF38" s="9"/>
      <c r="AH38" s="320"/>
      <c r="AI38" s="320"/>
      <c r="AJ38" s="320"/>
      <c r="AK38" s="320"/>
      <c r="AL38" s="320"/>
      <c r="AM38" s="320"/>
      <c r="AN38" s="320"/>
    </row>
    <row r="39" spans="1:40" ht="42.75" customHeight="1">
      <c r="A39" s="824"/>
      <c r="B39" s="291">
        <v>8</v>
      </c>
      <c r="C39" s="305">
        <v>1891</v>
      </c>
      <c r="D39" s="302">
        <v>1832</v>
      </c>
      <c r="E39" s="305">
        <v>3187</v>
      </c>
      <c r="F39" s="302">
        <v>2736</v>
      </c>
      <c r="G39" s="305">
        <v>221</v>
      </c>
      <c r="H39" s="302">
        <v>324</v>
      </c>
      <c r="I39" s="306">
        <v>768</v>
      </c>
      <c r="J39" s="304">
        <v>631</v>
      </c>
      <c r="K39" s="305">
        <v>213</v>
      </c>
      <c r="L39" s="302">
        <v>1309</v>
      </c>
      <c r="M39" s="305">
        <v>423</v>
      </c>
      <c r="N39" s="302">
        <v>4701</v>
      </c>
      <c r="O39" s="305">
        <v>0</v>
      </c>
      <c r="P39" s="302">
        <v>137</v>
      </c>
      <c r="Q39" s="300">
        <v>578</v>
      </c>
      <c r="R39" s="301">
        <v>610</v>
      </c>
      <c r="S39" s="301">
        <v>465</v>
      </c>
      <c r="T39" s="302">
        <v>523</v>
      </c>
      <c r="U39" s="319"/>
      <c r="V39" s="319"/>
      <c r="W39" s="319"/>
      <c r="X39" s="319"/>
      <c r="Y39" s="319"/>
      <c r="Z39" s="319"/>
      <c r="AA39" s="319"/>
      <c r="AB39" s="319"/>
      <c r="AC39" s="319"/>
      <c r="AD39" s="322"/>
      <c r="AE39" s="9"/>
      <c r="AF39" s="9"/>
      <c r="AH39" s="320"/>
      <c r="AI39" s="320"/>
      <c r="AJ39" s="320"/>
      <c r="AK39" s="320"/>
      <c r="AL39" s="320"/>
      <c r="AM39" s="320"/>
      <c r="AN39" s="320"/>
    </row>
    <row r="40" spans="1:40" ht="42.75" customHeight="1">
      <c r="A40" s="824"/>
      <c r="B40" s="291">
        <v>9</v>
      </c>
      <c r="C40" s="305">
        <v>1778</v>
      </c>
      <c r="D40" s="302">
        <v>1897</v>
      </c>
      <c r="E40" s="305">
        <v>3205</v>
      </c>
      <c r="F40" s="302">
        <v>3067</v>
      </c>
      <c r="G40" s="305">
        <v>250</v>
      </c>
      <c r="H40" s="302">
        <v>389</v>
      </c>
      <c r="I40" s="306">
        <v>794</v>
      </c>
      <c r="J40" s="304">
        <v>709</v>
      </c>
      <c r="K40" s="305">
        <v>573</v>
      </c>
      <c r="L40" s="302">
        <v>1970</v>
      </c>
      <c r="M40" s="305">
        <v>723</v>
      </c>
      <c r="N40" s="302">
        <v>5443</v>
      </c>
      <c r="O40" s="305">
        <v>0</v>
      </c>
      <c r="P40" s="302">
        <v>163</v>
      </c>
      <c r="Q40" s="300">
        <v>706</v>
      </c>
      <c r="R40" s="301">
        <v>763</v>
      </c>
      <c r="S40" s="301">
        <v>592</v>
      </c>
      <c r="T40" s="302">
        <v>678</v>
      </c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H40" s="320"/>
      <c r="AI40" s="320"/>
      <c r="AJ40" s="320"/>
      <c r="AK40" s="320"/>
      <c r="AL40" s="320"/>
      <c r="AM40" s="320"/>
      <c r="AN40" s="320"/>
    </row>
    <row r="41" spans="1:40" ht="42.75" customHeight="1">
      <c r="B41" s="291">
        <v>10</v>
      </c>
      <c r="C41" s="305">
        <v>1637</v>
      </c>
      <c r="D41" s="302">
        <v>1945</v>
      </c>
      <c r="E41" s="305">
        <v>3249</v>
      </c>
      <c r="F41" s="302">
        <v>3441</v>
      </c>
      <c r="G41" s="305">
        <v>276</v>
      </c>
      <c r="H41" s="302">
        <v>444</v>
      </c>
      <c r="I41" s="306">
        <v>777</v>
      </c>
      <c r="J41" s="304">
        <v>781</v>
      </c>
      <c r="K41" s="305">
        <v>546</v>
      </c>
      <c r="L41" s="302">
        <v>2524</v>
      </c>
      <c r="M41" s="305">
        <v>971</v>
      </c>
      <c r="N41" s="302">
        <v>6291</v>
      </c>
      <c r="O41" s="305">
        <v>10</v>
      </c>
      <c r="P41" s="302">
        <v>274</v>
      </c>
      <c r="Q41" s="300">
        <v>777</v>
      </c>
      <c r="R41" s="301">
        <v>897</v>
      </c>
      <c r="S41" s="301">
        <v>662</v>
      </c>
      <c r="T41" s="302">
        <v>802</v>
      </c>
      <c r="AG41" s="11"/>
      <c r="AH41" s="320"/>
      <c r="AI41" s="320"/>
      <c r="AJ41" s="320"/>
      <c r="AK41" s="320"/>
      <c r="AL41" s="320"/>
      <c r="AM41" s="320"/>
      <c r="AN41" s="320"/>
    </row>
    <row r="42" spans="1:40" ht="42.75" customHeight="1">
      <c r="B42" s="291">
        <v>11</v>
      </c>
      <c r="C42" s="305">
        <v>1326</v>
      </c>
      <c r="D42" s="302">
        <v>2011</v>
      </c>
      <c r="E42" s="305">
        <v>3097</v>
      </c>
      <c r="F42" s="302">
        <v>3771</v>
      </c>
      <c r="G42" s="305">
        <v>285</v>
      </c>
      <c r="H42" s="302">
        <v>502</v>
      </c>
      <c r="I42" s="306">
        <v>639</v>
      </c>
      <c r="J42" s="304">
        <v>841</v>
      </c>
      <c r="K42" s="305">
        <v>546</v>
      </c>
      <c r="L42" s="302">
        <v>3060</v>
      </c>
      <c r="M42" s="305">
        <v>864</v>
      </c>
      <c r="N42" s="302">
        <v>7057</v>
      </c>
      <c r="O42" s="305">
        <v>4</v>
      </c>
      <c r="P42" s="302">
        <v>386</v>
      </c>
      <c r="Q42" s="300">
        <v>880</v>
      </c>
      <c r="R42" s="301">
        <v>1056</v>
      </c>
      <c r="S42" s="301">
        <v>753</v>
      </c>
      <c r="T42" s="302">
        <v>945</v>
      </c>
      <c r="AK42" s="320"/>
      <c r="AL42" s="320"/>
      <c r="AM42" s="320"/>
      <c r="AN42" s="320"/>
    </row>
    <row r="43" spans="1:40" ht="42.75" customHeight="1" thickBot="1">
      <c r="B43" s="309">
        <v>12</v>
      </c>
      <c r="C43" s="315">
        <v>1099</v>
      </c>
      <c r="D43" s="312">
        <v>2085</v>
      </c>
      <c r="E43" s="315">
        <v>3206</v>
      </c>
      <c r="F43" s="312">
        <v>4121</v>
      </c>
      <c r="G43" s="315">
        <v>244</v>
      </c>
      <c r="H43" s="312">
        <v>537</v>
      </c>
      <c r="I43" s="316">
        <v>646</v>
      </c>
      <c r="J43" s="314">
        <v>895</v>
      </c>
      <c r="K43" s="315">
        <v>91</v>
      </c>
      <c r="L43" s="312">
        <v>3115</v>
      </c>
      <c r="M43" s="315">
        <v>562</v>
      </c>
      <c r="N43" s="312">
        <v>7559</v>
      </c>
      <c r="O43" s="315">
        <v>0</v>
      </c>
      <c r="P43" s="312">
        <v>421</v>
      </c>
      <c r="Q43" s="310">
        <v>954</v>
      </c>
      <c r="R43" s="311">
        <v>1202</v>
      </c>
      <c r="S43" s="311">
        <v>809</v>
      </c>
      <c r="T43" s="312">
        <v>1066</v>
      </c>
      <c r="AK43" s="320"/>
      <c r="AL43" s="320"/>
      <c r="AM43" s="320"/>
      <c r="AN43" s="320"/>
    </row>
    <row r="44" spans="1:40" ht="21.75" customHeight="1">
      <c r="P44" s="10"/>
      <c r="AK44" s="320"/>
      <c r="AL44" s="320"/>
      <c r="AM44" s="320"/>
      <c r="AN44" s="320"/>
    </row>
    <row r="45" spans="1:40" ht="29.25">
      <c r="B45" s="334" t="s">
        <v>407</v>
      </c>
      <c r="AK45" s="320"/>
      <c r="AL45" s="320"/>
      <c r="AM45" s="320"/>
      <c r="AN45" s="320"/>
    </row>
    <row r="46" spans="1:40" ht="29.25">
      <c r="B46" s="334" t="s">
        <v>408</v>
      </c>
      <c r="P46" s="335"/>
      <c r="AK46" s="320"/>
      <c r="AL46" s="320"/>
      <c r="AM46" s="320"/>
      <c r="AN46" s="320"/>
    </row>
    <row r="47" spans="1:40" ht="18">
      <c r="P47" s="336"/>
      <c r="AK47" s="320"/>
      <c r="AL47" s="320"/>
      <c r="AM47" s="320"/>
      <c r="AN47" s="320"/>
    </row>
    <row r="48" spans="1:40" ht="18">
      <c r="P48" s="336"/>
      <c r="AH48" s="320"/>
      <c r="AI48" s="320"/>
      <c r="AJ48" s="320"/>
      <c r="AK48" s="320"/>
      <c r="AL48" s="320"/>
      <c r="AM48" s="320"/>
      <c r="AN48" s="320"/>
    </row>
    <row r="49" spans="3:40" ht="18">
      <c r="P49" s="336"/>
      <c r="AH49" s="320"/>
      <c r="AI49" s="320"/>
      <c r="AJ49" s="320"/>
      <c r="AK49" s="320"/>
      <c r="AL49" s="320"/>
      <c r="AM49" s="320"/>
      <c r="AN49" s="320"/>
    </row>
    <row r="50" spans="3:40" ht="18">
      <c r="O50" s="337"/>
      <c r="P50" s="338"/>
      <c r="AJ50" s="9"/>
      <c r="AK50" s="9"/>
    </row>
    <row r="51" spans="3:40" ht="18">
      <c r="O51" s="337"/>
      <c r="P51" s="338"/>
      <c r="AJ51" s="9"/>
      <c r="AK51" s="9"/>
    </row>
    <row r="52" spans="3:40" ht="18">
      <c r="O52" s="337"/>
      <c r="P52" s="339"/>
    </row>
    <row r="53" spans="3:40" ht="18">
      <c r="C53" s="3" t="s">
        <v>157</v>
      </c>
      <c r="D53" s="8">
        <f>F21</f>
        <v>7160</v>
      </c>
      <c r="O53" s="337"/>
      <c r="P53" s="339"/>
    </row>
    <row r="54" spans="3:40" ht="18">
      <c r="C54" s="3" t="s">
        <v>158</v>
      </c>
      <c r="D54" s="8">
        <f>J21</f>
        <v>1</v>
      </c>
      <c r="O54" s="337"/>
      <c r="P54" s="339"/>
    </row>
    <row r="55" spans="3:40" ht="18">
      <c r="C55" s="3" t="s">
        <v>159</v>
      </c>
      <c r="D55" s="8">
        <f>N21</f>
        <v>956</v>
      </c>
      <c r="O55" s="337"/>
      <c r="P55" s="339"/>
    </row>
    <row r="56" spans="3:40" ht="18">
      <c r="C56" s="3" t="s">
        <v>102</v>
      </c>
      <c r="D56" s="29">
        <f>P21</f>
        <v>575</v>
      </c>
      <c r="O56" s="337"/>
      <c r="P56" s="339"/>
    </row>
    <row r="57" spans="3:40" ht="18">
      <c r="C57" s="3" t="s">
        <v>160</v>
      </c>
      <c r="D57" s="8">
        <f>T21</f>
        <v>338</v>
      </c>
      <c r="O57" s="337"/>
      <c r="P57" s="339"/>
      <c r="R57" s="4"/>
      <c r="S57" s="4"/>
      <c r="T57" s="4"/>
      <c r="U57" s="4"/>
      <c r="V57" s="4"/>
      <c r="W57" s="4"/>
      <c r="X57" s="4"/>
      <c r="AI57" s="8"/>
      <c r="AJ57" s="8"/>
    </row>
    <row r="58" spans="3:40" ht="18">
      <c r="C58" s="3" t="s">
        <v>161</v>
      </c>
      <c r="D58" s="8">
        <f>V21</f>
        <v>4</v>
      </c>
      <c r="O58" s="337"/>
      <c r="P58" s="339"/>
      <c r="R58" s="4"/>
      <c r="S58" s="4"/>
      <c r="T58" s="4"/>
      <c r="U58" s="4"/>
      <c r="V58" s="4"/>
      <c r="W58" s="4"/>
      <c r="X58" s="4"/>
      <c r="AI58" s="8"/>
      <c r="AJ58" s="8"/>
    </row>
    <row r="59" spans="3:40" ht="18">
      <c r="C59" s="3" t="s">
        <v>162</v>
      </c>
      <c r="D59" s="8">
        <f>X21</f>
        <v>140</v>
      </c>
      <c r="E59" s="336"/>
      <c r="F59" s="336"/>
      <c r="G59" s="336"/>
      <c r="H59" s="336"/>
      <c r="N59" s="4"/>
      <c r="O59" s="337"/>
      <c r="P59" s="339"/>
      <c r="Q59" s="4"/>
      <c r="R59" s="7"/>
      <c r="S59" s="7"/>
      <c r="T59" s="7"/>
      <c r="U59" s="7"/>
      <c r="V59" s="7"/>
      <c r="W59" s="7"/>
      <c r="X59" s="7"/>
      <c r="AI59" s="8"/>
      <c r="AJ59" s="8"/>
    </row>
    <row r="60" spans="3:40" ht="18">
      <c r="C60" s="3" t="s">
        <v>163</v>
      </c>
      <c r="D60" s="8">
        <f>Z21</f>
        <v>3268</v>
      </c>
      <c r="E60" s="336"/>
      <c r="F60" s="336"/>
      <c r="G60" s="336"/>
      <c r="H60" s="336"/>
      <c r="K60" s="4"/>
      <c r="L60" s="4"/>
      <c r="M60" s="4"/>
      <c r="N60" s="4"/>
      <c r="O60" s="337"/>
      <c r="P60" s="339"/>
      <c r="Q60" s="4"/>
      <c r="R60" s="7"/>
      <c r="S60" s="7"/>
      <c r="T60" s="7"/>
      <c r="U60" s="7"/>
      <c r="V60" s="7"/>
      <c r="W60" s="7"/>
      <c r="X60" s="7"/>
      <c r="AI60" s="8"/>
      <c r="AJ60" s="8"/>
    </row>
    <row r="61" spans="3:40" ht="18">
      <c r="C61" s="3" t="s">
        <v>164</v>
      </c>
      <c r="D61" s="8">
        <f>AB21</f>
        <v>18</v>
      </c>
      <c r="E61" s="320"/>
      <c r="F61" s="320"/>
      <c r="G61" s="320"/>
      <c r="H61" s="320"/>
      <c r="K61" s="7"/>
      <c r="L61" s="7"/>
      <c r="M61" s="7"/>
      <c r="N61" s="7"/>
      <c r="O61" s="337"/>
      <c r="P61" s="339"/>
      <c r="Q61" s="7"/>
      <c r="R61" s="7"/>
      <c r="S61" s="7"/>
      <c r="T61" s="7"/>
      <c r="U61" s="7"/>
      <c r="V61" s="7"/>
      <c r="W61" s="7"/>
      <c r="X61" s="7"/>
      <c r="AI61" s="8"/>
      <c r="AJ61" s="8"/>
    </row>
    <row r="62" spans="3:40" ht="18">
      <c r="C62" s="3" t="s">
        <v>50</v>
      </c>
      <c r="D62" s="8">
        <f>AD21</f>
        <v>27</v>
      </c>
      <c r="E62" s="320"/>
      <c r="F62" s="320"/>
      <c r="G62" s="320"/>
      <c r="H62" s="320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AI62" s="8"/>
      <c r="AJ62" s="8"/>
    </row>
    <row r="63" spans="3:40" ht="18">
      <c r="C63" s="3" t="s">
        <v>333</v>
      </c>
      <c r="D63" s="8">
        <f>D43</f>
        <v>2085</v>
      </c>
      <c r="E63" s="320"/>
      <c r="F63" s="320"/>
      <c r="G63" s="320"/>
      <c r="H63" s="320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AI63" s="8"/>
      <c r="AJ63" s="8"/>
    </row>
    <row r="64" spans="3:40" ht="18">
      <c r="C64" s="3" t="s">
        <v>334</v>
      </c>
      <c r="D64" s="8">
        <f>F43</f>
        <v>4121</v>
      </c>
      <c r="E64" s="320"/>
      <c r="F64" s="320"/>
      <c r="G64" s="320"/>
      <c r="H64" s="320"/>
      <c r="I64" s="320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AI64" s="8"/>
      <c r="AJ64" s="8"/>
    </row>
    <row r="65" spans="2:36" ht="18">
      <c r="C65" s="266" t="s">
        <v>331</v>
      </c>
      <c r="D65" s="8">
        <f>H43</f>
        <v>537</v>
      </c>
      <c r="E65" s="320"/>
      <c r="F65" s="320"/>
      <c r="G65" s="320"/>
      <c r="H65" s="320"/>
      <c r="I65" s="320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AI65" s="8"/>
      <c r="AJ65" s="8"/>
    </row>
    <row r="66" spans="2:36" ht="18">
      <c r="C66" s="3" t="s">
        <v>165</v>
      </c>
      <c r="D66" s="8">
        <f>J43</f>
        <v>895</v>
      </c>
      <c r="E66" s="320"/>
      <c r="F66" s="320"/>
      <c r="G66" s="320"/>
      <c r="H66" s="320"/>
      <c r="I66" s="320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AI66" s="8"/>
      <c r="AJ66" s="8"/>
    </row>
    <row r="67" spans="2:36" ht="18">
      <c r="C67" s="3" t="s">
        <v>149</v>
      </c>
      <c r="D67" s="8">
        <f>L43</f>
        <v>3115</v>
      </c>
      <c r="E67" s="320"/>
      <c r="F67" s="320"/>
      <c r="G67" s="320"/>
      <c r="H67" s="320"/>
      <c r="I67" s="320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36" ht="18">
      <c r="C68" s="3" t="s">
        <v>166</v>
      </c>
      <c r="D68" s="8">
        <f>N43</f>
        <v>7559</v>
      </c>
      <c r="E68" s="320"/>
      <c r="F68" s="320"/>
      <c r="G68" s="320"/>
      <c r="H68" s="320"/>
      <c r="I68" s="320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36" ht="18">
      <c r="C69" s="3" t="s">
        <v>155</v>
      </c>
      <c r="D69" s="8">
        <f>P43</f>
        <v>421</v>
      </c>
      <c r="E69" s="320"/>
      <c r="F69" s="320"/>
      <c r="G69" s="320"/>
      <c r="H69" s="320"/>
      <c r="I69" s="320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36" ht="18">
      <c r="B70" s="337"/>
      <c r="C70" s="3" t="s">
        <v>405</v>
      </c>
      <c r="D70" s="8">
        <f>T43</f>
        <v>1066</v>
      </c>
      <c r="E70" s="320"/>
      <c r="F70" s="320"/>
      <c r="G70" s="320"/>
      <c r="H70" s="320"/>
      <c r="I70" s="320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36" ht="18">
      <c r="B71" s="337"/>
      <c r="C71" s="320"/>
      <c r="D71" s="320"/>
      <c r="E71" s="320"/>
      <c r="F71" s="320"/>
      <c r="G71" s="320"/>
      <c r="H71" s="320"/>
      <c r="I71" s="320"/>
      <c r="J71" s="7"/>
      <c r="K71" s="7"/>
      <c r="L71" s="7"/>
      <c r="M71" s="7"/>
      <c r="N71" s="7"/>
      <c r="O71" s="7"/>
      <c r="P71" s="7"/>
      <c r="Q71" s="7"/>
    </row>
    <row r="72" spans="2:36" ht="18">
      <c r="C72" s="320"/>
      <c r="D72" s="320"/>
      <c r="E72" s="320"/>
      <c r="F72" s="320"/>
      <c r="G72" s="320"/>
      <c r="H72" s="320"/>
      <c r="I72" s="320"/>
      <c r="J72" s="7"/>
      <c r="K72" s="7"/>
      <c r="L72" s="7"/>
      <c r="M72" s="7"/>
      <c r="N72" s="7"/>
      <c r="O72" s="7"/>
      <c r="P72" s="7"/>
      <c r="Q72" s="7"/>
    </row>
    <row r="82" spans="3:4">
      <c r="C82" s="6"/>
    </row>
    <row r="83" spans="3:4">
      <c r="C83" s="5"/>
    </row>
    <row r="84" spans="3:4">
      <c r="D84" s="4"/>
    </row>
    <row r="85" spans="3:4">
      <c r="D85" s="340"/>
    </row>
    <row r="86" spans="3:4">
      <c r="D86" s="340"/>
    </row>
    <row r="125" spans="3:4">
      <c r="C125" s="3">
        <v>9590</v>
      </c>
      <c r="D125" s="3">
        <f>9*140</f>
        <v>1260</v>
      </c>
    </row>
    <row r="126" spans="3:4">
      <c r="C126" s="3">
        <v>9590</v>
      </c>
      <c r="D126" s="3">
        <v>1260</v>
      </c>
    </row>
    <row r="127" spans="3:4">
      <c r="C127" s="3">
        <v>9590</v>
      </c>
      <c r="D127" s="3">
        <v>1260</v>
      </c>
    </row>
    <row r="128" spans="3:4">
      <c r="C128" s="3">
        <f>+C125+C126+C127</f>
        <v>28770</v>
      </c>
      <c r="D128" s="3">
        <f>+D125+D126+D127</f>
        <v>3780</v>
      </c>
    </row>
    <row r="129" spans="3:4">
      <c r="C129" s="3">
        <f>+C128+D128</f>
        <v>32550</v>
      </c>
      <c r="D129" s="3">
        <f>+C129-5500</f>
        <v>27050</v>
      </c>
    </row>
  </sheetData>
  <mergeCells count="51">
    <mergeCell ref="A2:A40"/>
    <mergeCell ref="B4:B9"/>
    <mergeCell ref="C4:F5"/>
    <mergeCell ref="G4:J5"/>
    <mergeCell ref="K4:N5"/>
    <mergeCell ref="G26:H27"/>
    <mergeCell ref="I26:J27"/>
    <mergeCell ref="K26:L27"/>
    <mergeCell ref="B2:AD3"/>
    <mergeCell ref="C28:D28"/>
    <mergeCell ref="E28:F28"/>
    <mergeCell ref="G28:H28"/>
    <mergeCell ref="B26:B31"/>
    <mergeCell ref="C26:D27"/>
    <mergeCell ref="Y4:Z5"/>
    <mergeCell ref="AA4:AB5"/>
    <mergeCell ref="AC4:AD5"/>
    <mergeCell ref="O4:P5"/>
    <mergeCell ref="Q4:T5"/>
    <mergeCell ref="C6:D6"/>
    <mergeCell ref="E6:F6"/>
    <mergeCell ref="G6:H6"/>
    <mergeCell ref="U4:V5"/>
    <mergeCell ref="W4:X5"/>
    <mergeCell ref="C25:D25"/>
    <mergeCell ref="E25:F25"/>
    <mergeCell ref="G25:H25"/>
    <mergeCell ref="K25:L25"/>
    <mergeCell ref="M25:N25"/>
    <mergeCell ref="I28:J28"/>
    <mergeCell ref="K28:L28"/>
    <mergeCell ref="M28:N28"/>
    <mergeCell ref="O28:P28"/>
    <mergeCell ref="AC6:AD6"/>
    <mergeCell ref="Q25:T25"/>
    <mergeCell ref="M6:N6"/>
    <mergeCell ref="O6:P6"/>
    <mergeCell ref="Q6:R6"/>
    <mergeCell ref="S6:T6"/>
    <mergeCell ref="U6:V6"/>
    <mergeCell ref="W6:X6"/>
    <mergeCell ref="Q28:R28"/>
    <mergeCell ref="S28:T28"/>
    <mergeCell ref="M26:N27"/>
    <mergeCell ref="O26:P27"/>
    <mergeCell ref="Q26:T27"/>
    <mergeCell ref="E26:F27"/>
    <mergeCell ref="Y6:Z6"/>
    <mergeCell ref="AA6:AB6"/>
    <mergeCell ref="I6:J6"/>
    <mergeCell ref="K6:L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horizontalDpi="4294967294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I18"/>
  <sheetViews>
    <sheetView workbookViewId="0">
      <selection sqref="A1:B1"/>
    </sheetView>
  </sheetViews>
  <sheetFormatPr defaultRowHeight="15"/>
  <sheetData>
    <row r="18" spans="1:9" ht="36">
      <c r="A18" s="620" t="s">
        <v>85</v>
      </c>
      <c r="B18" s="620"/>
      <c r="C18" s="620"/>
      <c r="D18" s="620"/>
      <c r="E18" s="620"/>
      <c r="F18" s="620"/>
      <c r="G18" s="620"/>
      <c r="H18" s="620"/>
      <c r="I18" s="620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6" customWidth="1"/>
    <col min="2" max="2" width="28.5703125" customWidth="1"/>
  </cols>
  <sheetData>
    <row r="1" spans="1:2" ht="84" customHeight="1" thickBot="1">
      <c r="A1" s="673" t="s">
        <v>477</v>
      </c>
      <c r="B1" s="675"/>
    </row>
    <row r="2" spans="1:2" ht="15.6" customHeight="1">
      <c r="A2" s="137"/>
      <c r="B2" s="834" t="s">
        <v>202</v>
      </c>
    </row>
    <row r="3" spans="1:2" ht="15.75">
      <c r="A3" s="138" t="s">
        <v>203</v>
      </c>
      <c r="B3" s="835"/>
    </row>
    <row r="4" spans="1:2" ht="14.45" customHeight="1" thickBot="1">
      <c r="A4" s="139"/>
      <c r="B4" s="836"/>
    </row>
    <row r="5" spans="1:2" ht="18.95" customHeight="1">
      <c r="A5" s="502" t="s">
        <v>204</v>
      </c>
      <c r="B5" s="503">
        <v>1413509683</v>
      </c>
    </row>
    <row r="6" spans="1:2" ht="18.95" customHeight="1">
      <c r="A6" s="504" t="s">
        <v>205</v>
      </c>
      <c r="B6" s="505">
        <v>636558633</v>
      </c>
    </row>
    <row r="7" spans="1:2" ht="18.95" customHeight="1">
      <c r="A7" s="504" t="s">
        <v>206</v>
      </c>
      <c r="B7" s="505">
        <v>462148382</v>
      </c>
    </row>
    <row r="8" spans="1:2" ht="18.95" customHeight="1">
      <c r="A8" s="504" t="s">
        <v>207</v>
      </c>
      <c r="B8" s="505">
        <v>166427203</v>
      </c>
    </row>
    <row r="9" spans="1:2" ht="18.95" customHeight="1">
      <c r="A9" s="504" t="s">
        <v>208</v>
      </c>
      <c r="B9" s="505">
        <v>95309937</v>
      </c>
    </row>
    <row r="10" spans="1:2" ht="18.95" customHeight="1">
      <c r="A10" s="504" t="s">
        <v>209</v>
      </c>
      <c r="B10" s="505">
        <v>359482191</v>
      </c>
    </row>
    <row r="11" spans="1:2" ht="18.95" customHeight="1">
      <c r="A11" s="504" t="s">
        <v>210</v>
      </c>
      <c r="B11" s="505">
        <v>1049774348</v>
      </c>
    </row>
    <row r="12" spans="1:2" ht="18.95" customHeight="1">
      <c r="A12" s="504" t="s">
        <v>211</v>
      </c>
      <c r="B12" s="505">
        <v>1044877363</v>
      </c>
    </row>
    <row r="13" spans="1:2" ht="18.95" customHeight="1">
      <c r="A13" s="504" t="s">
        <v>212</v>
      </c>
      <c r="B13" s="505">
        <v>371405146</v>
      </c>
    </row>
    <row r="14" spans="1:2" ht="18.95" customHeight="1">
      <c r="A14" s="504" t="s">
        <v>213</v>
      </c>
      <c r="B14" s="505">
        <v>334855253</v>
      </c>
    </row>
    <row r="15" spans="1:2" ht="18.95" customHeight="1">
      <c r="A15" s="504" t="s">
        <v>214</v>
      </c>
      <c r="B15" s="505">
        <v>1678146819</v>
      </c>
    </row>
    <row r="16" spans="1:2" ht="18.95" customHeight="1">
      <c r="A16" s="504" t="s">
        <v>215</v>
      </c>
      <c r="B16" s="505">
        <v>510578800</v>
      </c>
    </row>
    <row r="17" spans="1:2" ht="18.95" customHeight="1">
      <c r="A17" s="504" t="s">
        <v>216</v>
      </c>
      <c r="B17" s="505">
        <v>649451399</v>
      </c>
    </row>
    <row r="18" spans="1:2" ht="18.95" customHeight="1" thickBot="1">
      <c r="A18" s="504" t="s">
        <v>217</v>
      </c>
      <c r="B18" s="505">
        <v>381773996</v>
      </c>
    </row>
    <row r="19" spans="1:2" ht="18.95" customHeight="1" thickBot="1">
      <c r="A19" s="140" t="s">
        <v>218</v>
      </c>
      <c r="B19" s="506">
        <v>9154299153</v>
      </c>
    </row>
    <row r="20" spans="1:2" ht="15.75">
      <c r="A20" s="507" t="s">
        <v>430</v>
      </c>
      <c r="B20" s="17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52D7-85B8-4055-A55E-558035DF917A}">
  <dimension ref="A1:D18"/>
  <sheetViews>
    <sheetView view="pageBreakPreview" zoomScale="70" zoomScaleNormal="70" zoomScaleSheetLayoutView="70" workbookViewId="0">
      <selection activeCell="A18" sqref="A18:C18"/>
    </sheetView>
  </sheetViews>
  <sheetFormatPr defaultRowHeight="15"/>
  <cols>
    <col min="1" max="1" width="30.7109375" customWidth="1"/>
    <col min="2" max="2" width="13.7109375" customWidth="1"/>
    <col min="3" max="3" width="35.140625" customWidth="1"/>
  </cols>
  <sheetData>
    <row r="1" spans="1:4" ht="66.75" customHeight="1" thickBot="1">
      <c r="A1" s="837" t="s">
        <v>478</v>
      </c>
      <c r="B1" s="838"/>
      <c r="C1" s="839"/>
    </row>
    <row r="2" spans="1:4" ht="63.75" thickBot="1">
      <c r="A2" s="356" t="s">
        <v>203</v>
      </c>
      <c r="B2" s="357" t="s">
        <v>224</v>
      </c>
      <c r="C2" s="357" t="s">
        <v>202</v>
      </c>
    </row>
    <row r="3" spans="1:4" ht="23.25" customHeight="1">
      <c r="A3" s="358" t="s">
        <v>204</v>
      </c>
      <c r="B3" s="508">
        <v>144</v>
      </c>
      <c r="C3" s="509">
        <v>15226177.800000001</v>
      </c>
      <c r="D3" s="359"/>
    </row>
    <row r="4" spans="1:4" ht="23.25" customHeight="1">
      <c r="A4" s="360" t="s">
        <v>205</v>
      </c>
      <c r="B4" s="508">
        <v>76</v>
      </c>
      <c r="C4" s="510">
        <v>5392983</v>
      </c>
      <c r="D4" s="359"/>
    </row>
    <row r="5" spans="1:4" ht="23.25" customHeight="1">
      <c r="A5" s="360" t="s">
        <v>206</v>
      </c>
      <c r="B5" s="508">
        <v>25</v>
      </c>
      <c r="C5" s="510">
        <v>130900.1</v>
      </c>
      <c r="D5" s="359"/>
    </row>
    <row r="6" spans="1:4" ht="23.25" customHeight="1">
      <c r="A6" s="360" t="s">
        <v>207</v>
      </c>
      <c r="B6" s="508">
        <v>18</v>
      </c>
      <c r="C6" s="510">
        <v>1393356</v>
      </c>
      <c r="D6" s="359"/>
    </row>
    <row r="7" spans="1:4" ht="23.25" customHeight="1">
      <c r="A7" s="360" t="s">
        <v>208</v>
      </c>
      <c r="B7" s="508">
        <v>93</v>
      </c>
      <c r="C7" s="510">
        <v>6734477</v>
      </c>
      <c r="D7" s="359"/>
    </row>
    <row r="8" spans="1:4" ht="23.25" customHeight="1">
      <c r="A8" s="360" t="s">
        <v>209</v>
      </c>
      <c r="B8" s="508">
        <v>62</v>
      </c>
      <c r="C8" s="510">
        <v>5384381</v>
      </c>
      <c r="D8" s="359"/>
    </row>
    <row r="9" spans="1:4" ht="23.25" customHeight="1">
      <c r="A9" s="360" t="s">
        <v>210</v>
      </c>
      <c r="B9" s="508">
        <v>64</v>
      </c>
      <c r="C9" s="510">
        <v>5993854.04</v>
      </c>
      <c r="D9" s="359"/>
    </row>
    <row r="10" spans="1:4" ht="23.25" customHeight="1">
      <c r="A10" s="360" t="s">
        <v>211</v>
      </c>
      <c r="B10" s="508">
        <v>219</v>
      </c>
      <c r="C10" s="510">
        <v>11294463.4</v>
      </c>
      <c r="D10" s="359"/>
    </row>
    <row r="11" spans="1:4" ht="23.25" customHeight="1">
      <c r="A11" s="360" t="s">
        <v>212</v>
      </c>
      <c r="B11" s="508">
        <v>83</v>
      </c>
      <c r="C11" s="510">
        <v>6711923</v>
      </c>
      <c r="D11" s="359"/>
    </row>
    <row r="12" spans="1:4" ht="23.25" customHeight="1">
      <c r="A12" s="360" t="s">
        <v>213</v>
      </c>
      <c r="B12" s="508">
        <v>123</v>
      </c>
      <c r="C12" s="510">
        <v>10214235</v>
      </c>
      <c r="D12" s="359"/>
    </row>
    <row r="13" spans="1:4" ht="23.25" customHeight="1">
      <c r="A13" s="360" t="s">
        <v>225</v>
      </c>
      <c r="B13" s="508">
        <v>1106</v>
      </c>
      <c r="C13" s="510">
        <v>81852074.300000012</v>
      </c>
      <c r="D13" s="359"/>
    </row>
    <row r="14" spans="1:4" ht="23.25" customHeight="1">
      <c r="A14" s="360" t="s">
        <v>215</v>
      </c>
      <c r="B14" s="508">
        <v>47</v>
      </c>
      <c r="C14" s="510">
        <v>2832373</v>
      </c>
      <c r="D14" s="359"/>
    </row>
    <row r="15" spans="1:4" ht="23.25" customHeight="1">
      <c r="A15" s="360" t="s">
        <v>216</v>
      </c>
      <c r="B15" s="508">
        <v>65</v>
      </c>
      <c r="C15" s="510">
        <v>2736922.76</v>
      </c>
      <c r="D15" s="359"/>
    </row>
    <row r="16" spans="1:4" ht="23.25" customHeight="1" thickBot="1">
      <c r="A16" s="360" t="s">
        <v>217</v>
      </c>
      <c r="B16" s="508">
        <v>80</v>
      </c>
      <c r="C16" s="510">
        <v>3399499.51</v>
      </c>
      <c r="D16" s="359"/>
    </row>
    <row r="17" spans="1:4" ht="23.25" customHeight="1" thickBot="1">
      <c r="A17" s="361" t="s">
        <v>218</v>
      </c>
      <c r="B17" s="362">
        <f>SUM(B3:B16)</f>
        <v>2205</v>
      </c>
      <c r="C17" s="363">
        <f>SUM(C3:C16)</f>
        <v>159297619.91</v>
      </c>
      <c r="D17" s="364"/>
    </row>
    <row r="18" spans="1:4" ht="23.25" customHeight="1">
      <c r="A18" s="840" t="s">
        <v>537</v>
      </c>
      <c r="B18" s="840"/>
      <c r="C18" s="840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18"/>
  <sheetViews>
    <sheetView view="pageBreakPreview" zoomScale="70" zoomScaleNormal="80" zoomScaleSheetLayoutView="70" workbookViewId="0">
      <selection sqref="A1:E1"/>
    </sheetView>
  </sheetViews>
  <sheetFormatPr defaultRowHeight="15"/>
  <cols>
    <col min="1" max="1" width="30.42578125" customWidth="1"/>
    <col min="2" max="5" width="16.85546875" customWidth="1"/>
  </cols>
  <sheetData>
    <row r="1" spans="1:5" ht="81" customHeight="1" thickBot="1">
      <c r="A1" s="673" t="s">
        <v>494</v>
      </c>
      <c r="B1" s="674"/>
      <c r="C1" s="674"/>
      <c r="D1" s="674"/>
      <c r="E1" s="675"/>
    </row>
    <row r="2" spans="1:5" ht="49.5" customHeight="1" thickBot="1">
      <c r="A2" s="84" t="s">
        <v>123</v>
      </c>
      <c r="B2" s="169" t="s">
        <v>344</v>
      </c>
      <c r="C2" s="169" t="s">
        <v>345</v>
      </c>
      <c r="D2" s="169" t="s">
        <v>346</v>
      </c>
      <c r="E2" s="169" t="s">
        <v>255</v>
      </c>
    </row>
    <row r="3" spans="1:5" ht="20.25" customHeight="1">
      <c r="A3" s="107" t="s">
        <v>124</v>
      </c>
      <c r="B3" s="170">
        <v>16</v>
      </c>
      <c r="C3" s="171">
        <v>25</v>
      </c>
      <c r="D3" s="171">
        <v>15</v>
      </c>
      <c r="E3" s="134">
        <v>56</v>
      </c>
    </row>
    <row r="4" spans="1:5" ht="20.25" customHeight="1">
      <c r="A4" s="108" t="s">
        <v>204</v>
      </c>
      <c r="B4" s="172">
        <v>14</v>
      </c>
      <c r="C4" s="173">
        <v>55</v>
      </c>
      <c r="D4" s="173">
        <v>4</v>
      </c>
      <c r="E4" s="135">
        <v>73</v>
      </c>
    </row>
    <row r="5" spans="1:5" ht="20.25" customHeight="1">
      <c r="A5" s="108" t="s">
        <v>337</v>
      </c>
      <c r="B5" s="172">
        <v>6</v>
      </c>
      <c r="C5" s="173">
        <v>19</v>
      </c>
      <c r="D5" s="173">
        <v>1</v>
      </c>
      <c r="E5" s="135">
        <v>26</v>
      </c>
    </row>
    <row r="6" spans="1:5" ht="20.25" customHeight="1">
      <c r="A6" s="108" t="s">
        <v>338</v>
      </c>
      <c r="B6" s="172">
        <v>11</v>
      </c>
      <c r="C6" s="173">
        <v>7</v>
      </c>
      <c r="D6" s="173">
        <v>3</v>
      </c>
      <c r="E6" s="135">
        <v>21</v>
      </c>
    </row>
    <row r="7" spans="1:5" ht="20.25" customHeight="1">
      <c r="A7" s="108" t="s">
        <v>339</v>
      </c>
      <c r="B7" s="172">
        <v>5</v>
      </c>
      <c r="C7" s="173">
        <v>4</v>
      </c>
      <c r="D7" s="173">
        <v>0</v>
      </c>
      <c r="E7" s="135">
        <v>9</v>
      </c>
    </row>
    <row r="8" spans="1:5" ht="20.25" customHeight="1">
      <c r="A8" s="108" t="s">
        <v>340</v>
      </c>
      <c r="B8" s="172">
        <v>4</v>
      </c>
      <c r="C8" s="173">
        <v>24</v>
      </c>
      <c r="D8" s="173">
        <v>0</v>
      </c>
      <c r="E8" s="135">
        <v>28</v>
      </c>
    </row>
    <row r="9" spans="1:5" ht="20.25" customHeight="1">
      <c r="A9" s="108" t="s">
        <v>341</v>
      </c>
      <c r="B9" s="172">
        <v>2</v>
      </c>
      <c r="C9" s="173">
        <v>18</v>
      </c>
      <c r="D9" s="173">
        <v>2</v>
      </c>
      <c r="E9" s="135">
        <v>22</v>
      </c>
    </row>
    <row r="10" spans="1:5" ht="20.25" customHeight="1">
      <c r="A10" s="108" t="s">
        <v>210</v>
      </c>
      <c r="B10" s="172">
        <v>14</v>
      </c>
      <c r="C10" s="173">
        <v>27</v>
      </c>
      <c r="D10" s="173">
        <v>3</v>
      </c>
      <c r="E10" s="135">
        <v>44</v>
      </c>
    </row>
    <row r="11" spans="1:5" ht="20.25" customHeight="1">
      <c r="A11" s="108" t="s">
        <v>211</v>
      </c>
      <c r="B11" s="172">
        <v>18</v>
      </c>
      <c r="C11" s="173">
        <v>68</v>
      </c>
      <c r="D11" s="173">
        <v>5</v>
      </c>
      <c r="E11" s="135">
        <v>91</v>
      </c>
    </row>
    <row r="12" spans="1:5" ht="20.25" customHeight="1">
      <c r="A12" s="108" t="s">
        <v>212</v>
      </c>
      <c r="B12" s="172">
        <v>4</v>
      </c>
      <c r="C12" s="173">
        <v>9</v>
      </c>
      <c r="D12" s="173">
        <v>0</v>
      </c>
      <c r="E12" s="135">
        <v>13</v>
      </c>
    </row>
    <row r="13" spans="1:5" ht="20.25" customHeight="1">
      <c r="A13" s="108" t="s">
        <v>213</v>
      </c>
      <c r="B13" s="172">
        <v>5</v>
      </c>
      <c r="C13" s="173">
        <v>10</v>
      </c>
      <c r="D13" s="173">
        <v>0</v>
      </c>
      <c r="E13" s="135">
        <v>15</v>
      </c>
    </row>
    <row r="14" spans="1:5" ht="20.25" customHeight="1">
      <c r="A14" s="108" t="s">
        <v>342</v>
      </c>
      <c r="B14" s="172">
        <v>44</v>
      </c>
      <c r="C14" s="173">
        <v>141</v>
      </c>
      <c r="D14" s="173">
        <v>18</v>
      </c>
      <c r="E14" s="135">
        <v>203</v>
      </c>
    </row>
    <row r="15" spans="1:5" ht="20.25" customHeight="1">
      <c r="A15" s="108" t="s">
        <v>215</v>
      </c>
      <c r="B15" s="172">
        <v>12</v>
      </c>
      <c r="C15" s="173">
        <v>37</v>
      </c>
      <c r="D15" s="173">
        <v>3</v>
      </c>
      <c r="E15" s="135">
        <v>52</v>
      </c>
    </row>
    <row r="16" spans="1:5" ht="20.25" customHeight="1">
      <c r="A16" s="108" t="s">
        <v>343</v>
      </c>
      <c r="B16" s="172">
        <v>17</v>
      </c>
      <c r="C16" s="173">
        <v>33</v>
      </c>
      <c r="D16" s="173">
        <v>4</v>
      </c>
      <c r="E16" s="135">
        <v>54</v>
      </c>
    </row>
    <row r="17" spans="1:5" ht="20.25" customHeight="1" thickBot="1">
      <c r="A17" s="108" t="s">
        <v>217</v>
      </c>
      <c r="B17" s="174">
        <v>2</v>
      </c>
      <c r="C17" s="173">
        <v>13</v>
      </c>
      <c r="D17" s="173">
        <v>3</v>
      </c>
      <c r="E17" s="175">
        <v>18</v>
      </c>
    </row>
    <row r="18" spans="1:5" ht="20.25" customHeight="1" thickBot="1">
      <c r="A18" s="176" t="s">
        <v>15</v>
      </c>
      <c r="B18" s="142">
        <v>174</v>
      </c>
      <c r="C18" s="142">
        <v>490</v>
      </c>
      <c r="D18" s="142">
        <v>61</v>
      </c>
      <c r="E18" s="177">
        <v>725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9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8" customWidth="1"/>
    <col min="2" max="3" width="13" bestFit="1" customWidth="1"/>
  </cols>
  <sheetData>
    <row r="1" spans="1:3" ht="63" customHeight="1" thickBot="1">
      <c r="A1" s="673" t="s">
        <v>496</v>
      </c>
      <c r="B1" s="674"/>
      <c r="C1" s="675"/>
    </row>
    <row r="2" spans="1:3" ht="33" customHeight="1">
      <c r="A2" s="111" t="s">
        <v>290</v>
      </c>
      <c r="B2" s="109" t="s">
        <v>431</v>
      </c>
      <c r="C2" s="110" t="s">
        <v>495</v>
      </c>
    </row>
    <row r="3" spans="1:3" ht="15.75">
      <c r="A3" s="115" t="s">
        <v>291</v>
      </c>
      <c r="B3" s="116">
        <v>169</v>
      </c>
      <c r="C3" s="116">
        <v>193</v>
      </c>
    </row>
    <row r="4" spans="1:3" ht="15.75">
      <c r="A4" s="115" t="s">
        <v>292</v>
      </c>
      <c r="B4" s="116">
        <v>37</v>
      </c>
      <c r="C4" s="116">
        <v>37</v>
      </c>
    </row>
    <row r="5" spans="1:3" ht="15.75">
      <c r="A5" s="115" t="s">
        <v>293</v>
      </c>
      <c r="B5" s="116">
        <v>0</v>
      </c>
      <c r="C5" s="116">
        <v>0</v>
      </c>
    </row>
    <row r="6" spans="1:3" ht="15.75">
      <c r="A6" s="115" t="s">
        <v>294</v>
      </c>
      <c r="B6" s="116">
        <v>0</v>
      </c>
      <c r="C6" s="116">
        <v>0</v>
      </c>
    </row>
    <row r="7" spans="1:3" ht="15.75">
      <c r="A7" s="117" t="s">
        <v>71</v>
      </c>
      <c r="B7" s="118">
        <v>206</v>
      </c>
      <c r="C7" s="118">
        <v>230</v>
      </c>
    </row>
    <row r="8" spans="1:3" ht="15.75">
      <c r="A8" s="115" t="s">
        <v>295</v>
      </c>
      <c r="B8" s="116">
        <v>43</v>
      </c>
      <c r="C8" s="116">
        <v>32</v>
      </c>
    </row>
    <row r="9" spans="1:3" ht="33" customHeight="1">
      <c r="A9" s="178" t="s">
        <v>296</v>
      </c>
      <c r="B9" s="179"/>
      <c r="C9" s="180"/>
    </row>
    <row r="10" spans="1:3" ht="15.75">
      <c r="A10" s="115" t="s">
        <v>69</v>
      </c>
      <c r="B10" s="116">
        <v>419</v>
      </c>
      <c r="C10" s="116">
        <v>461</v>
      </c>
    </row>
    <row r="11" spans="1:3" ht="15.75">
      <c r="A11" s="115" t="s">
        <v>297</v>
      </c>
      <c r="B11" s="116">
        <v>271</v>
      </c>
      <c r="C11" s="116">
        <v>241</v>
      </c>
    </row>
    <row r="12" spans="1:3" ht="15.75">
      <c r="A12" s="115" t="s">
        <v>67</v>
      </c>
      <c r="B12" s="116">
        <v>73</v>
      </c>
      <c r="C12" s="116">
        <v>45</v>
      </c>
    </row>
    <row r="13" spans="1:3" ht="15.75">
      <c r="A13" s="115" t="s">
        <v>298</v>
      </c>
      <c r="B13" s="116">
        <v>31</v>
      </c>
      <c r="C13" s="116">
        <v>50</v>
      </c>
    </row>
    <row r="14" spans="1:3" ht="15.75">
      <c r="A14" s="117" t="s">
        <v>71</v>
      </c>
      <c r="B14" s="118">
        <v>794</v>
      </c>
      <c r="C14" s="118">
        <v>797</v>
      </c>
    </row>
    <row r="15" spans="1:3" ht="15.75">
      <c r="A15" s="115" t="s">
        <v>295</v>
      </c>
      <c r="B15" s="116">
        <v>116</v>
      </c>
      <c r="C15" s="116">
        <v>91</v>
      </c>
    </row>
    <row r="16" spans="1:3" ht="32.25" customHeight="1">
      <c r="A16" s="178" t="s">
        <v>299</v>
      </c>
      <c r="B16" s="179"/>
      <c r="C16" s="180"/>
    </row>
    <row r="17" spans="1:3" ht="15.75">
      <c r="A17" s="115" t="s">
        <v>300</v>
      </c>
      <c r="B17" s="116">
        <v>62</v>
      </c>
      <c r="C17" s="116">
        <v>94</v>
      </c>
    </row>
    <row r="18" spans="1:3" ht="16.5" thickBot="1">
      <c r="A18" s="119" t="s">
        <v>295</v>
      </c>
      <c r="B18" s="150">
        <v>9</v>
      </c>
      <c r="C18" s="150">
        <v>22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40.7109375" customWidth="1"/>
    <col min="2" max="2" width="33.85546875" customWidth="1"/>
    <col min="3" max="3" width="19.85546875" customWidth="1"/>
  </cols>
  <sheetData>
    <row r="1" spans="1:4" ht="74.25" customHeight="1" thickBot="1">
      <c r="A1" s="673" t="s">
        <v>513</v>
      </c>
      <c r="B1" s="674"/>
      <c r="C1" s="675"/>
      <c r="D1" s="112"/>
    </row>
    <row r="2" spans="1:4" ht="71.25" customHeight="1">
      <c r="A2" s="551" t="s">
        <v>301</v>
      </c>
      <c r="B2" s="552" t="s">
        <v>308</v>
      </c>
      <c r="C2" s="553">
        <v>289</v>
      </c>
      <c r="D2" s="112"/>
    </row>
    <row r="3" spans="1:4" ht="71.25" customHeight="1">
      <c r="A3" s="554" t="s">
        <v>301</v>
      </c>
      <c r="B3" s="555" t="s">
        <v>309</v>
      </c>
      <c r="C3" s="556">
        <v>38</v>
      </c>
      <c r="D3" s="112"/>
    </row>
    <row r="4" spans="1:4" ht="71.25" customHeight="1">
      <c r="A4" s="554" t="s">
        <v>302</v>
      </c>
      <c r="B4" s="555" t="s">
        <v>310</v>
      </c>
      <c r="C4" s="556">
        <v>8</v>
      </c>
      <c r="D4" s="112"/>
    </row>
    <row r="5" spans="1:4" ht="71.25" customHeight="1">
      <c r="A5" s="554" t="s">
        <v>303</v>
      </c>
      <c r="B5" s="555" t="s">
        <v>304</v>
      </c>
      <c r="C5" s="556">
        <v>0</v>
      </c>
      <c r="D5" s="112"/>
    </row>
    <row r="6" spans="1:4" ht="71.25" customHeight="1">
      <c r="A6" s="554" t="s">
        <v>305</v>
      </c>
      <c r="B6" s="555" t="s">
        <v>306</v>
      </c>
      <c r="C6" s="556">
        <v>0</v>
      </c>
      <c r="D6" s="112"/>
    </row>
    <row r="7" spans="1:4" ht="71.25" customHeight="1" thickBot="1">
      <c r="A7" s="557" t="s">
        <v>307</v>
      </c>
      <c r="B7" s="558" t="s">
        <v>311</v>
      </c>
      <c r="C7" s="559">
        <v>10</v>
      </c>
      <c r="D7" s="112"/>
    </row>
    <row r="8" spans="1:4" ht="15.75" customHeight="1">
      <c r="D8" s="112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7"/>
  <sheetViews>
    <sheetView view="pageBreakPreview" zoomScale="70" zoomScaleNormal="80" zoomScaleSheetLayoutView="70" workbookViewId="0">
      <selection sqref="A1:I1"/>
    </sheetView>
  </sheetViews>
  <sheetFormatPr defaultRowHeight="15"/>
  <cols>
    <col min="1" max="1" width="28.28515625" customWidth="1"/>
    <col min="2" max="9" width="25" customWidth="1"/>
  </cols>
  <sheetData>
    <row r="1" spans="1:9" ht="42" customHeight="1" thickBot="1">
      <c r="A1" s="841" t="s">
        <v>514</v>
      </c>
      <c r="B1" s="842"/>
      <c r="C1" s="842"/>
      <c r="D1" s="842"/>
      <c r="E1" s="842"/>
      <c r="F1" s="842"/>
      <c r="G1" s="842"/>
      <c r="H1" s="842"/>
      <c r="I1" s="842"/>
    </row>
    <row r="2" spans="1:9" ht="31.5" customHeight="1" thickBot="1">
      <c r="A2" s="351" t="s">
        <v>328</v>
      </c>
      <c r="B2" s="355" t="s">
        <v>312</v>
      </c>
      <c r="C2" s="355" t="s">
        <v>313</v>
      </c>
      <c r="D2" s="355" t="s">
        <v>318</v>
      </c>
      <c r="E2" s="355" t="s">
        <v>336</v>
      </c>
      <c r="F2" s="355" t="s">
        <v>354</v>
      </c>
      <c r="G2" s="355" t="s">
        <v>373</v>
      </c>
      <c r="H2" s="355" t="s">
        <v>425</v>
      </c>
      <c r="I2" s="612" t="s">
        <v>515</v>
      </c>
    </row>
    <row r="3" spans="1:9" ht="24" customHeight="1">
      <c r="A3" s="352" t="s">
        <v>314</v>
      </c>
      <c r="B3" s="186">
        <v>1806111</v>
      </c>
      <c r="C3" s="187">
        <v>2231313</v>
      </c>
      <c r="D3" s="187">
        <v>4200664</v>
      </c>
      <c r="E3" s="187">
        <v>2522496</v>
      </c>
      <c r="F3" s="187">
        <v>166813</v>
      </c>
      <c r="G3" s="187">
        <v>6457717</v>
      </c>
      <c r="H3" s="187">
        <v>2852197</v>
      </c>
      <c r="I3" s="205">
        <v>2222322</v>
      </c>
    </row>
    <row r="4" spans="1:9" ht="24" customHeight="1">
      <c r="A4" s="353" t="s">
        <v>110</v>
      </c>
      <c r="B4" s="349">
        <v>3216422</v>
      </c>
      <c r="C4" s="350">
        <v>3901236.61</v>
      </c>
      <c r="D4" s="350">
        <v>5807166</v>
      </c>
      <c r="E4" s="350">
        <v>5692560</v>
      </c>
      <c r="F4" s="350">
        <v>158240</v>
      </c>
      <c r="G4" s="350">
        <v>7206124</v>
      </c>
      <c r="H4" s="615">
        <v>4278568</v>
      </c>
      <c r="I4" s="613">
        <v>4285141</v>
      </c>
    </row>
    <row r="5" spans="1:9" ht="24" customHeight="1">
      <c r="A5" s="353" t="s">
        <v>111</v>
      </c>
      <c r="B5" s="349">
        <v>2659123</v>
      </c>
      <c r="C5" s="350">
        <v>2245458</v>
      </c>
      <c r="D5" s="350">
        <v>4793348</v>
      </c>
      <c r="E5" s="350">
        <v>3076526</v>
      </c>
      <c r="F5" s="350">
        <v>283297</v>
      </c>
      <c r="G5" s="350">
        <v>1358718</v>
      </c>
      <c r="H5" s="615">
        <v>2052589</v>
      </c>
      <c r="I5" s="613">
        <v>1976494</v>
      </c>
    </row>
    <row r="6" spans="1:9" ht="24" customHeight="1">
      <c r="A6" s="353" t="s">
        <v>112</v>
      </c>
      <c r="B6" s="349">
        <v>2339918</v>
      </c>
      <c r="C6" s="350">
        <v>3746222</v>
      </c>
      <c r="D6" s="350">
        <v>5428591</v>
      </c>
      <c r="E6" s="350">
        <v>2088727</v>
      </c>
      <c r="F6" s="350">
        <v>0</v>
      </c>
      <c r="G6" s="350">
        <v>3138797</v>
      </c>
      <c r="H6" s="615">
        <v>2400216.54</v>
      </c>
      <c r="I6" s="613">
        <v>2324449</v>
      </c>
    </row>
    <row r="7" spans="1:9" ht="24" customHeight="1">
      <c r="A7" s="353" t="s">
        <v>113</v>
      </c>
      <c r="B7" s="349">
        <v>1278012</v>
      </c>
      <c r="C7" s="350">
        <v>2529093.31</v>
      </c>
      <c r="D7" s="350">
        <v>6618480</v>
      </c>
      <c r="E7" s="350">
        <v>7829412.6500000004</v>
      </c>
      <c r="F7" s="350">
        <v>87750</v>
      </c>
      <c r="G7" s="350">
        <v>2047352</v>
      </c>
      <c r="H7" s="615">
        <v>3031401</v>
      </c>
      <c r="I7" s="613">
        <v>4629932</v>
      </c>
    </row>
    <row r="8" spans="1:9" ht="24" customHeight="1">
      <c r="A8" s="353" t="s">
        <v>114</v>
      </c>
      <c r="B8" s="349">
        <v>7418273.2400000002</v>
      </c>
      <c r="C8" s="350">
        <v>5072871.1500000004</v>
      </c>
      <c r="D8" s="350">
        <v>7868818</v>
      </c>
      <c r="E8" s="350">
        <v>6431410.7699999996</v>
      </c>
      <c r="F8" s="350">
        <v>0</v>
      </c>
      <c r="G8" s="350">
        <v>7442770</v>
      </c>
      <c r="H8" s="615">
        <v>3796227</v>
      </c>
      <c r="I8" s="613">
        <v>7316108</v>
      </c>
    </row>
    <row r="9" spans="1:9" ht="24" customHeight="1">
      <c r="A9" s="353" t="s">
        <v>115</v>
      </c>
      <c r="B9" s="349">
        <v>834795</v>
      </c>
      <c r="C9" s="350">
        <v>2236351</v>
      </c>
      <c r="D9" s="350">
        <v>2396224</v>
      </c>
      <c r="E9" s="350">
        <v>2150469</v>
      </c>
      <c r="F9" s="350">
        <v>0</v>
      </c>
      <c r="G9" s="350">
        <v>1998626</v>
      </c>
      <c r="H9" s="615">
        <v>1330520</v>
      </c>
      <c r="I9" s="613">
        <v>1609012</v>
      </c>
    </row>
    <row r="10" spans="1:9" ht="24" customHeight="1">
      <c r="A10" s="353" t="s">
        <v>116</v>
      </c>
      <c r="B10" s="349">
        <v>1693405</v>
      </c>
      <c r="C10" s="350">
        <v>1720847.08</v>
      </c>
      <c r="D10" s="350">
        <v>2746813</v>
      </c>
      <c r="E10" s="350">
        <v>1687669</v>
      </c>
      <c r="F10" s="350">
        <v>139562</v>
      </c>
      <c r="G10" s="350">
        <v>3721464</v>
      </c>
      <c r="H10" s="615">
        <v>2256252</v>
      </c>
      <c r="I10" s="613">
        <v>730320</v>
      </c>
    </row>
    <row r="11" spans="1:9" ht="24" customHeight="1">
      <c r="A11" s="353" t="s">
        <v>117</v>
      </c>
      <c r="B11" s="349">
        <v>1371999</v>
      </c>
      <c r="C11" s="350">
        <v>2532753</v>
      </c>
      <c r="D11" s="350">
        <v>2289075</v>
      </c>
      <c r="E11" s="350">
        <v>1329301</v>
      </c>
      <c r="F11" s="350">
        <v>0</v>
      </c>
      <c r="G11" s="350">
        <v>1092604</v>
      </c>
      <c r="H11" s="615">
        <v>1226219</v>
      </c>
      <c r="I11" s="613">
        <v>810158</v>
      </c>
    </row>
    <row r="12" spans="1:9" ht="24" customHeight="1">
      <c r="A12" s="353" t="s">
        <v>118</v>
      </c>
      <c r="B12" s="349">
        <v>1740891</v>
      </c>
      <c r="C12" s="350">
        <v>2234651.37</v>
      </c>
      <c r="D12" s="350">
        <v>2444385</v>
      </c>
      <c r="E12" s="350">
        <v>503967</v>
      </c>
      <c r="F12" s="350">
        <v>0</v>
      </c>
      <c r="G12" s="350">
        <v>1692185.8</v>
      </c>
      <c r="H12" s="615">
        <v>634528</v>
      </c>
      <c r="I12" s="613">
        <v>320089</v>
      </c>
    </row>
    <row r="13" spans="1:9" ht="24" customHeight="1">
      <c r="A13" s="353" t="s">
        <v>119</v>
      </c>
      <c r="B13" s="349">
        <v>9722091.8200000003</v>
      </c>
      <c r="C13" s="350">
        <v>3657860</v>
      </c>
      <c r="D13" s="350">
        <v>7439119</v>
      </c>
      <c r="E13" s="350">
        <v>3864148</v>
      </c>
      <c r="F13" s="350">
        <v>0</v>
      </c>
      <c r="G13" s="350">
        <v>4357165.8600000003</v>
      </c>
      <c r="H13" s="615">
        <v>4437198</v>
      </c>
      <c r="I13" s="613">
        <v>3859223</v>
      </c>
    </row>
    <row r="14" spans="1:9" ht="24" customHeight="1">
      <c r="A14" s="353" t="s">
        <v>120</v>
      </c>
      <c r="B14" s="349">
        <v>2473638</v>
      </c>
      <c r="C14" s="350">
        <v>1679478</v>
      </c>
      <c r="D14" s="350">
        <v>1072649</v>
      </c>
      <c r="E14" s="350">
        <v>1764611</v>
      </c>
      <c r="F14" s="350">
        <v>669742</v>
      </c>
      <c r="G14" s="350">
        <v>1326306</v>
      </c>
      <c r="H14" s="615">
        <v>1449466</v>
      </c>
      <c r="I14" s="613">
        <v>1596970</v>
      </c>
    </row>
    <row r="15" spans="1:9" ht="24" customHeight="1">
      <c r="A15" s="353" t="s">
        <v>121</v>
      </c>
      <c r="B15" s="349">
        <v>4660302</v>
      </c>
      <c r="C15" s="350">
        <v>3674403</v>
      </c>
      <c r="D15" s="350">
        <v>7405623</v>
      </c>
      <c r="E15" s="350">
        <v>4878322</v>
      </c>
      <c r="F15" s="350">
        <v>195150</v>
      </c>
      <c r="G15" s="350">
        <v>4448823</v>
      </c>
      <c r="H15" s="615">
        <v>2734571</v>
      </c>
      <c r="I15" s="613">
        <v>4982600</v>
      </c>
    </row>
    <row r="16" spans="1:9" ht="24" customHeight="1" thickBot="1">
      <c r="A16" s="354" t="s">
        <v>122</v>
      </c>
      <c r="B16" s="209">
        <v>4012981</v>
      </c>
      <c r="C16" s="210">
        <v>4605025.57</v>
      </c>
      <c r="D16" s="210">
        <v>3580900</v>
      </c>
      <c r="E16" s="210">
        <v>960874</v>
      </c>
      <c r="F16" s="210">
        <v>984633</v>
      </c>
      <c r="G16" s="210">
        <v>3726269</v>
      </c>
      <c r="H16" s="616">
        <v>2111194.9299999997</v>
      </c>
      <c r="I16" s="614">
        <v>1449951</v>
      </c>
    </row>
    <row r="17" spans="1:9" ht="24" customHeight="1" thickBot="1">
      <c r="A17" s="351" t="s">
        <v>71</v>
      </c>
      <c r="B17" s="206">
        <v>45227962.060000002</v>
      </c>
      <c r="C17" s="207">
        <v>42067563.090000004</v>
      </c>
      <c r="D17" s="207">
        <v>64091855</v>
      </c>
      <c r="E17" s="207">
        <v>44780493.420000002</v>
      </c>
      <c r="F17" s="207">
        <v>2685187</v>
      </c>
      <c r="G17" s="207">
        <v>50014921.659999996</v>
      </c>
      <c r="H17" s="207">
        <v>34591147.469999999</v>
      </c>
      <c r="I17" s="208">
        <v>38112769</v>
      </c>
    </row>
  </sheetData>
  <mergeCells count="1">
    <mergeCell ref="A1:I1"/>
  </mergeCells>
  <phoneticPr fontId="147" type="noConversion"/>
  <pageMargins left="0.70866141732283472" right="0.70866141732283472" top="0.78740157480314965" bottom="0.78740157480314965" header="0.31496062992125984" footer="0.31496062992125984"/>
  <pageSetup paperSize="9" scale="57" orientation="landscape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C4E-6EB6-4306-AE4A-DA462AFE0A66}">
  <dimension ref="A1:N116"/>
  <sheetViews>
    <sheetView view="pageBreakPreview" zoomScale="70" zoomScaleNormal="100" zoomScaleSheetLayoutView="70" workbookViewId="0">
      <selection sqref="A1:M1"/>
    </sheetView>
  </sheetViews>
  <sheetFormatPr defaultRowHeight="15"/>
  <cols>
    <col min="1" max="1" width="23.7109375" style="560" customWidth="1"/>
    <col min="2" max="7" width="10" style="560" customWidth="1"/>
    <col min="8" max="8" width="10.28515625" style="560" customWidth="1"/>
    <col min="9" max="25" width="10" style="560" customWidth="1"/>
    <col min="26" max="16384" width="9.140625" style="560"/>
  </cols>
  <sheetData>
    <row r="1" spans="1:14" ht="28.5" customHeight="1" thickBot="1">
      <c r="A1" s="848" t="s">
        <v>526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50"/>
      <c r="N1" s="567"/>
    </row>
    <row r="2" spans="1:14" ht="18" customHeight="1" thickBot="1">
      <c r="A2" s="583" t="s">
        <v>524</v>
      </c>
      <c r="B2" s="584" t="s">
        <v>269</v>
      </c>
      <c r="C2" s="585" t="s">
        <v>264</v>
      </c>
      <c r="D2" s="585" t="s">
        <v>261</v>
      </c>
      <c r="E2" s="585" t="s">
        <v>265</v>
      </c>
      <c r="F2" s="585" t="s">
        <v>257</v>
      </c>
      <c r="G2" s="585" t="s">
        <v>262</v>
      </c>
      <c r="H2" s="585" t="s">
        <v>258</v>
      </c>
      <c r="I2" s="585" t="s">
        <v>259</v>
      </c>
      <c r="J2" s="585" t="s">
        <v>260</v>
      </c>
      <c r="K2" s="585" t="s">
        <v>279</v>
      </c>
      <c r="L2" s="585" t="s">
        <v>263</v>
      </c>
      <c r="M2" s="586" t="s">
        <v>280</v>
      </c>
    </row>
    <row r="3" spans="1:14" ht="15.75">
      <c r="A3" s="580" t="s">
        <v>70</v>
      </c>
      <c r="B3" s="568">
        <v>71363</v>
      </c>
      <c r="C3" s="562">
        <v>72351</v>
      </c>
      <c r="D3" s="563">
        <v>73505</v>
      </c>
      <c r="E3" s="562">
        <v>74363</v>
      </c>
      <c r="F3" s="563">
        <v>75344</v>
      </c>
      <c r="G3" s="562">
        <v>76424</v>
      </c>
      <c r="H3" s="563">
        <v>77143</v>
      </c>
      <c r="I3" s="562">
        <v>78986</v>
      </c>
      <c r="J3" s="563">
        <v>79753</v>
      </c>
      <c r="K3" s="562">
        <v>80468</v>
      </c>
      <c r="L3" s="563">
        <v>80960</v>
      </c>
      <c r="M3" s="564">
        <v>81401</v>
      </c>
      <c r="N3" s="566"/>
    </row>
    <row r="4" spans="1:14" ht="15.75">
      <c r="A4" s="581" t="s">
        <v>2</v>
      </c>
      <c r="B4" s="574">
        <v>82908</v>
      </c>
      <c r="C4" s="569">
        <v>84053</v>
      </c>
      <c r="D4" s="572">
        <v>85099</v>
      </c>
      <c r="E4" s="569">
        <v>85907</v>
      </c>
      <c r="F4" s="572">
        <v>86885</v>
      </c>
      <c r="G4" s="569">
        <v>88038</v>
      </c>
      <c r="H4" s="572">
        <v>89067</v>
      </c>
      <c r="I4" s="569">
        <v>90010</v>
      </c>
      <c r="J4" s="572">
        <v>90631</v>
      </c>
      <c r="K4" s="569">
        <v>91682</v>
      </c>
      <c r="L4" s="572">
        <v>92354</v>
      </c>
      <c r="M4" s="565">
        <v>92992</v>
      </c>
      <c r="N4" s="566"/>
    </row>
    <row r="5" spans="1:14" ht="15.75">
      <c r="A5" s="581" t="s">
        <v>3</v>
      </c>
      <c r="B5" s="574">
        <v>35011</v>
      </c>
      <c r="C5" s="569">
        <v>37523</v>
      </c>
      <c r="D5" s="572">
        <v>38326</v>
      </c>
      <c r="E5" s="569">
        <v>37254</v>
      </c>
      <c r="F5" s="572">
        <v>37649</v>
      </c>
      <c r="G5" s="569">
        <v>38925</v>
      </c>
      <c r="H5" s="572">
        <v>38099</v>
      </c>
      <c r="I5" s="569">
        <v>34434</v>
      </c>
      <c r="J5" s="572">
        <v>34682</v>
      </c>
      <c r="K5" s="569">
        <v>34895</v>
      </c>
      <c r="L5" s="572">
        <v>34995</v>
      </c>
      <c r="M5" s="565">
        <v>35122</v>
      </c>
      <c r="N5" s="566"/>
    </row>
    <row r="6" spans="1:14" ht="15.75">
      <c r="A6" s="581" t="s">
        <v>4</v>
      </c>
      <c r="B6" s="574">
        <v>32973</v>
      </c>
      <c r="C6" s="569">
        <v>33312</v>
      </c>
      <c r="D6" s="572">
        <v>33718</v>
      </c>
      <c r="E6" s="569">
        <v>33930</v>
      </c>
      <c r="F6" s="572">
        <v>34196</v>
      </c>
      <c r="G6" s="569">
        <v>34506</v>
      </c>
      <c r="H6" s="572">
        <v>34747</v>
      </c>
      <c r="I6" s="569">
        <v>34961</v>
      </c>
      <c r="J6" s="572">
        <v>35102</v>
      </c>
      <c r="K6" s="569">
        <v>35244</v>
      </c>
      <c r="L6" s="572">
        <v>35212</v>
      </c>
      <c r="M6" s="565">
        <v>35180</v>
      </c>
      <c r="N6" s="566"/>
    </row>
    <row r="7" spans="1:14" ht="15.75">
      <c r="A7" s="581" t="s">
        <v>7</v>
      </c>
      <c r="B7" s="574">
        <v>52851</v>
      </c>
      <c r="C7" s="569">
        <v>53280</v>
      </c>
      <c r="D7" s="572">
        <v>53931</v>
      </c>
      <c r="E7" s="569">
        <v>54329</v>
      </c>
      <c r="F7" s="572">
        <v>54842</v>
      </c>
      <c r="G7" s="569">
        <v>55422</v>
      </c>
      <c r="H7" s="572">
        <v>55826</v>
      </c>
      <c r="I7" s="569">
        <v>56772</v>
      </c>
      <c r="J7" s="572">
        <v>57180</v>
      </c>
      <c r="K7" s="569">
        <v>57605</v>
      </c>
      <c r="L7" s="572">
        <v>58010</v>
      </c>
      <c r="M7" s="565">
        <v>58583</v>
      </c>
      <c r="N7" s="566"/>
    </row>
    <row r="8" spans="1:14" ht="15.75">
      <c r="A8" s="581" t="s">
        <v>5</v>
      </c>
      <c r="B8" s="574">
        <v>40765</v>
      </c>
      <c r="C8" s="569">
        <v>41212</v>
      </c>
      <c r="D8" s="572">
        <v>41545</v>
      </c>
      <c r="E8" s="569">
        <v>41976</v>
      </c>
      <c r="F8" s="572">
        <v>42153</v>
      </c>
      <c r="G8" s="569">
        <v>42438</v>
      </c>
      <c r="H8" s="572">
        <v>42655</v>
      </c>
      <c r="I8" s="569">
        <v>42993</v>
      </c>
      <c r="J8" s="572">
        <v>43139</v>
      </c>
      <c r="K8" s="569">
        <v>43438</v>
      </c>
      <c r="L8" s="572">
        <v>43821</v>
      </c>
      <c r="M8" s="565">
        <v>44231</v>
      </c>
      <c r="N8" s="566"/>
    </row>
    <row r="9" spans="1:14" ht="15.75">
      <c r="A9" s="581" t="s">
        <v>6</v>
      </c>
      <c r="B9" s="574">
        <v>55694</v>
      </c>
      <c r="C9" s="569">
        <v>56523</v>
      </c>
      <c r="D9" s="572">
        <v>57792</v>
      </c>
      <c r="E9" s="569">
        <v>58062</v>
      </c>
      <c r="F9" s="572">
        <v>37649</v>
      </c>
      <c r="G9" s="569">
        <v>58533</v>
      </c>
      <c r="H9" s="572">
        <v>58509</v>
      </c>
      <c r="I9" s="569">
        <v>58897</v>
      </c>
      <c r="J9" s="572">
        <v>59197</v>
      </c>
      <c r="K9" s="569">
        <v>58391</v>
      </c>
      <c r="L9" s="572">
        <v>57932</v>
      </c>
      <c r="M9" s="565">
        <v>57798</v>
      </c>
      <c r="N9" s="566"/>
    </row>
    <row r="10" spans="1:14" ht="15.75">
      <c r="A10" s="581" t="s">
        <v>9</v>
      </c>
      <c r="B10" s="574">
        <v>49103</v>
      </c>
      <c r="C10" s="569">
        <v>49419</v>
      </c>
      <c r="D10" s="572">
        <v>49625</v>
      </c>
      <c r="E10" s="569">
        <v>49730</v>
      </c>
      <c r="F10" s="572">
        <v>50146</v>
      </c>
      <c r="G10" s="569">
        <v>50379</v>
      </c>
      <c r="H10" s="572">
        <v>50439</v>
      </c>
      <c r="I10" s="569">
        <v>50644</v>
      </c>
      <c r="J10" s="572">
        <v>50676</v>
      </c>
      <c r="K10" s="569">
        <v>50757</v>
      </c>
      <c r="L10" s="572">
        <v>50890</v>
      </c>
      <c r="M10" s="565">
        <v>50747</v>
      </c>
      <c r="N10" s="566"/>
    </row>
    <row r="11" spans="1:14" ht="15.75">
      <c r="A11" s="581" t="s">
        <v>8</v>
      </c>
      <c r="B11" s="574">
        <v>36983</v>
      </c>
      <c r="C11" s="569">
        <v>37458</v>
      </c>
      <c r="D11" s="572">
        <v>37843</v>
      </c>
      <c r="E11" s="569">
        <v>38150</v>
      </c>
      <c r="F11" s="572">
        <v>38385</v>
      </c>
      <c r="G11" s="569">
        <v>38723</v>
      </c>
      <c r="H11" s="572">
        <v>38820</v>
      </c>
      <c r="I11" s="569">
        <v>39097</v>
      </c>
      <c r="J11" s="572">
        <v>39399</v>
      </c>
      <c r="K11" s="569">
        <v>39721</v>
      </c>
      <c r="L11" s="572">
        <v>39934</v>
      </c>
      <c r="M11" s="565">
        <v>40162</v>
      </c>
      <c r="N11" s="566"/>
    </row>
    <row r="12" spans="1:14" ht="15.75">
      <c r="A12" s="581" t="s">
        <v>103</v>
      </c>
      <c r="B12" s="574">
        <v>27358</v>
      </c>
      <c r="C12" s="569">
        <v>27577</v>
      </c>
      <c r="D12" s="572">
        <v>27714</v>
      </c>
      <c r="E12" s="569">
        <v>27889</v>
      </c>
      <c r="F12" s="572">
        <v>27748</v>
      </c>
      <c r="G12" s="569">
        <v>28002</v>
      </c>
      <c r="H12" s="572">
        <v>28476</v>
      </c>
      <c r="I12" s="569">
        <v>28207</v>
      </c>
      <c r="J12" s="572">
        <v>28652</v>
      </c>
      <c r="K12" s="569">
        <v>28371</v>
      </c>
      <c r="L12" s="572">
        <v>28898</v>
      </c>
      <c r="M12" s="565">
        <v>28988</v>
      </c>
      <c r="N12" s="566"/>
    </row>
    <row r="13" spans="1:14" ht="15.75">
      <c r="A13" s="581" t="s">
        <v>11</v>
      </c>
      <c r="B13" s="574">
        <v>55300</v>
      </c>
      <c r="C13" s="569">
        <v>55320</v>
      </c>
      <c r="D13" s="572">
        <v>55185</v>
      </c>
      <c r="E13" s="569">
        <v>55190</v>
      </c>
      <c r="F13" s="572">
        <v>55074</v>
      </c>
      <c r="G13" s="569">
        <v>55026</v>
      </c>
      <c r="H13" s="572">
        <v>55012</v>
      </c>
      <c r="I13" s="569">
        <v>55023</v>
      </c>
      <c r="J13" s="572">
        <v>55012</v>
      </c>
      <c r="K13" s="569">
        <v>55054</v>
      </c>
      <c r="L13" s="572">
        <v>53014</v>
      </c>
      <c r="M13" s="565">
        <v>52815</v>
      </c>
      <c r="N13" s="566"/>
    </row>
    <row r="14" spans="1:14" ht="15.75">
      <c r="A14" s="581" t="s">
        <v>14</v>
      </c>
      <c r="B14" s="575">
        <v>63314</v>
      </c>
      <c r="C14" s="570">
        <v>65080</v>
      </c>
      <c r="D14" s="572">
        <v>65993</v>
      </c>
      <c r="E14" s="570">
        <v>66067</v>
      </c>
      <c r="F14" s="572">
        <v>66338</v>
      </c>
      <c r="G14" s="570">
        <v>65334</v>
      </c>
      <c r="H14" s="572">
        <v>66212</v>
      </c>
      <c r="I14" s="570">
        <v>66175</v>
      </c>
      <c r="J14" s="572">
        <v>65609</v>
      </c>
      <c r="K14" s="570">
        <v>65062</v>
      </c>
      <c r="L14" s="572">
        <v>64744</v>
      </c>
      <c r="M14" s="573">
        <v>64083</v>
      </c>
      <c r="N14" s="566"/>
    </row>
    <row r="15" spans="1:14" ht="15.75">
      <c r="A15" s="581" t="s">
        <v>12</v>
      </c>
      <c r="B15" s="574">
        <v>36092</v>
      </c>
      <c r="C15" s="569">
        <v>36501</v>
      </c>
      <c r="D15" s="572">
        <v>36927</v>
      </c>
      <c r="E15" s="569">
        <v>37161</v>
      </c>
      <c r="F15" s="572">
        <v>37556</v>
      </c>
      <c r="G15" s="569">
        <v>37816</v>
      </c>
      <c r="H15" s="572">
        <v>37811</v>
      </c>
      <c r="I15" s="569">
        <v>37613</v>
      </c>
      <c r="J15" s="572">
        <v>37862</v>
      </c>
      <c r="K15" s="569">
        <v>38008</v>
      </c>
      <c r="L15" s="572">
        <v>38109</v>
      </c>
      <c r="M15" s="565">
        <v>38211</v>
      </c>
      <c r="N15" s="566"/>
    </row>
    <row r="16" spans="1:14" ht="16.5" thickBot="1">
      <c r="A16" s="582" t="s">
        <v>13</v>
      </c>
      <c r="B16" s="576">
        <v>29800</v>
      </c>
      <c r="C16" s="577">
        <v>30067</v>
      </c>
      <c r="D16" s="578">
        <v>30415</v>
      </c>
      <c r="E16" s="577">
        <v>30649</v>
      </c>
      <c r="F16" s="578">
        <v>31034</v>
      </c>
      <c r="G16" s="577">
        <v>31156</v>
      </c>
      <c r="H16" s="578">
        <v>31393</v>
      </c>
      <c r="I16" s="577">
        <v>31621</v>
      </c>
      <c r="J16" s="578">
        <v>31779</v>
      </c>
      <c r="K16" s="577">
        <v>31992</v>
      </c>
      <c r="L16" s="578">
        <v>32148</v>
      </c>
      <c r="M16" s="579">
        <v>32374</v>
      </c>
      <c r="N16" s="566"/>
    </row>
    <row r="17" spans="1:14" ht="16.5" thickBot="1">
      <c r="A17" s="583" t="s">
        <v>525</v>
      </c>
      <c r="B17" s="587">
        <v>669515</v>
      </c>
      <c r="C17" s="588">
        <v>679676</v>
      </c>
      <c r="D17" s="588">
        <v>687618</v>
      </c>
      <c r="E17" s="588">
        <v>690657</v>
      </c>
      <c r="F17" s="588">
        <v>674999</v>
      </c>
      <c r="G17" s="588">
        <v>700722</v>
      </c>
      <c r="H17" s="588">
        <v>704209</v>
      </c>
      <c r="I17" s="588">
        <v>705433</v>
      </c>
      <c r="J17" s="588">
        <v>708673</v>
      </c>
      <c r="K17" s="588">
        <v>710688</v>
      </c>
      <c r="L17" s="588">
        <v>711021</v>
      </c>
      <c r="M17" s="589">
        <v>712687</v>
      </c>
      <c r="N17" s="566"/>
    </row>
    <row r="19" spans="1:14" ht="15.75" thickBot="1"/>
    <row r="20" spans="1:14" ht="33.75" customHeight="1" thickBot="1">
      <c r="A20" s="851" t="s">
        <v>527</v>
      </c>
      <c r="B20" s="852"/>
      <c r="C20" s="852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3"/>
    </row>
    <row r="21" spans="1:14" ht="16.5" thickBot="1">
      <c r="A21" s="583" t="s">
        <v>524</v>
      </c>
      <c r="B21" s="584" t="s">
        <v>269</v>
      </c>
      <c r="C21" s="585" t="s">
        <v>264</v>
      </c>
      <c r="D21" s="585" t="s">
        <v>261</v>
      </c>
      <c r="E21" s="585" t="s">
        <v>265</v>
      </c>
      <c r="F21" s="585" t="s">
        <v>257</v>
      </c>
      <c r="G21" s="585" t="s">
        <v>262</v>
      </c>
      <c r="H21" s="585" t="s">
        <v>258</v>
      </c>
      <c r="I21" s="585" t="s">
        <v>259</v>
      </c>
      <c r="J21" s="585" t="s">
        <v>260</v>
      </c>
      <c r="K21" s="585" t="s">
        <v>279</v>
      </c>
      <c r="L21" s="585" t="s">
        <v>263</v>
      </c>
      <c r="M21" s="601" t="s">
        <v>280</v>
      </c>
      <c r="N21" s="583" t="s">
        <v>471</v>
      </c>
    </row>
    <row r="22" spans="1:14" ht="15.75">
      <c r="A22" s="581" t="s">
        <v>70</v>
      </c>
      <c r="B22" s="568">
        <v>1820</v>
      </c>
      <c r="C22" s="568">
        <v>2009</v>
      </c>
      <c r="D22" s="568">
        <v>1820</v>
      </c>
      <c r="E22" s="568">
        <v>1673</v>
      </c>
      <c r="F22" s="568">
        <v>1325</v>
      </c>
      <c r="G22" s="568">
        <v>1836</v>
      </c>
      <c r="H22" s="568">
        <v>2347</v>
      </c>
      <c r="I22" s="568">
        <v>1594</v>
      </c>
      <c r="J22" s="568">
        <v>1362</v>
      </c>
      <c r="K22" s="568">
        <v>1012</v>
      </c>
      <c r="L22" s="568">
        <v>965</v>
      </c>
      <c r="M22" s="571">
        <v>1287</v>
      </c>
      <c r="N22" s="604">
        <v>19050</v>
      </c>
    </row>
    <row r="23" spans="1:14" ht="15.75">
      <c r="A23" s="581" t="s">
        <v>2</v>
      </c>
      <c r="B23" s="574">
        <v>893</v>
      </c>
      <c r="C23" s="574">
        <v>1040</v>
      </c>
      <c r="D23" s="574">
        <v>1286</v>
      </c>
      <c r="E23" s="574">
        <v>875</v>
      </c>
      <c r="F23" s="574">
        <v>977</v>
      </c>
      <c r="G23" s="574">
        <v>409</v>
      </c>
      <c r="H23" s="574">
        <v>353</v>
      </c>
      <c r="I23" s="574">
        <v>290</v>
      </c>
      <c r="J23" s="574">
        <v>270</v>
      </c>
      <c r="K23" s="574">
        <v>818</v>
      </c>
      <c r="L23" s="574">
        <v>728</v>
      </c>
      <c r="M23" s="590">
        <v>720</v>
      </c>
      <c r="N23" s="603">
        <v>8659</v>
      </c>
    </row>
    <row r="24" spans="1:14" ht="15.75">
      <c r="A24" s="581" t="s">
        <v>3</v>
      </c>
      <c r="B24" s="574">
        <v>600</v>
      </c>
      <c r="C24" s="574">
        <v>728</v>
      </c>
      <c r="D24" s="574">
        <v>822</v>
      </c>
      <c r="E24" s="574">
        <v>558</v>
      </c>
      <c r="F24" s="574">
        <v>627</v>
      </c>
      <c r="G24" s="574">
        <v>512</v>
      </c>
      <c r="H24" s="574">
        <v>434</v>
      </c>
      <c r="I24" s="574">
        <v>424</v>
      </c>
      <c r="J24" s="574">
        <v>425</v>
      </c>
      <c r="K24" s="574">
        <v>411</v>
      </c>
      <c r="L24" s="574">
        <v>447</v>
      </c>
      <c r="M24" s="590">
        <v>416</v>
      </c>
      <c r="N24" s="603">
        <v>6404</v>
      </c>
    </row>
    <row r="25" spans="1:14" ht="15.75">
      <c r="A25" s="581" t="s">
        <v>4</v>
      </c>
      <c r="B25" s="574">
        <v>667</v>
      </c>
      <c r="C25" s="574">
        <v>767</v>
      </c>
      <c r="D25" s="574">
        <v>946</v>
      </c>
      <c r="E25" s="574">
        <v>687</v>
      </c>
      <c r="F25" s="574">
        <v>796</v>
      </c>
      <c r="G25" s="574">
        <v>748</v>
      </c>
      <c r="H25" s="574">
        <v>583</v>
      </c>
      <c r="I25" s="574">
        <v>627</v>
      </c>
      <c r="J25" s="574">
        <v>639</v>
      </c>
      <c r="K25" s="574">
        <v>514</v>
      </c>
      <c r="L25" s="574">
        <v>483</v>
      </c>
      <c r="M25" s="590">
        <v>486</v>
      </c>
      <c r="N25" s="603">
        <v>7943</v>
      </c>
    </row>
    <row r="26" spans="1:14" ht="15.75">
      <c r="A26" s="581" t="s">
        <v>7</v>
      </c>
      <c r="B26" s="574">
        <v>401</v>
      </c>
      <c r="C26" s="574">
        <v>429</v>
      </c>
      <c r="D26" s="574">
        <v>651</v>
      </c>
      <c r="E26" s="574">
        <v>398</v>
      </c>
      <c r="F26" s="574">
        <v>513</v>
      </c>
      <c r="G26" s="574">
        <v>580</v>
      </c>
      <c r="H26" s="574">
        <v>404</v>
      </c>
      <c r="I26" s="574">
        <v>473</v>
      </c>
      <c r="J26" s="574">
        <v>408</v>
      </c>
      <c r="K26" s="574">
        <v>425</v>
      </c>
      <c r="L26" s="574">
        <v>405</v>
      </c>
      <c r="M26" s="590">
        <v>373</v>
      </c>
      <c r="N26" s="603">
        <v>5460</v>
      </c>
    </row>
    <row r="27" spans="1:14" ht="15.75">
      <c r="A27" s="581" t="s">
        <v>5</v>
      </c>
      <c r="B27" s="574">
        <v>715</v>
      </c>
      <c r="C27" s="574">
        <v>641</v>
      </c>
      <c r="D27" s="574">
        <v>769</v>
      </c>
      <c r="E27" s="574">
        <v>623</v>
      </c>
      <c r="F27" s="574">
        <v>531</v>
      </c>
      <c r="G27" s="574">
        <v>596</v>
      </c>
      <c r="H27" s="574">
        <v>508</v>
      </c>
      <c r="I27" s="574">
        <v>598</v>
      </c>
      <c r="J27" s="574">
        <v>478</v>
      </c>
      <c r="K27" s="574">
        <v>494</v>
      </c>
      <c r="L27" s="574">
        <v>632</v>
      </c>
      <c r="M27" s="590">
        <v>503</v>
      </c>
      <c r="N27" s="603">
        <v>7088</v>
      </c>
    </row>
    <row r="28" spans="1:14" ht="15.75">
      <c r="A28" s="581" t="s">
        <v>6</v>
      </c>
      <c r="B28" s="574">
        <v>1260</v>
      </c>
      <c r="C28" s="574">
        <v>1339</v>
      </c>
      <c r="D28" s="574">
        <v>2336</v>
      </c>
      <c r="E28" s="574">
        <v>1205</v>
      </c>
      <c r="F28" s="574">
        <v>627</v>
      </c>
      <c r="G28" s="574">
        <v>1298</v>
      </c>
      <c r="H28" s="574">
        <v>976</v>
      </c>
      <c r="I28" s="574">
        <v>1137</v>
      </c>
      <c r="J28" s="574">
        <v>1467</v>
      </c>
      <c r="K28" s="574">
        <v>1063</v>
      </c>
      <c r="L28" s="574">
        <v>1028</v>
      </c>
      <c r="M28" s="590">
        <v>1004</v>
      </c>
      <c r="N28" s="603">
        <v>14740</v>
      </c>
    </row>
    <row r="29" spans="1:14" ht="15.75">
      <c r="A29" s="581" t="s">
        <v>9</v>
      </c>
      <c r="B29" s="574">
        <v>886</v>
      </c>
      <c r="C29" s="574">
        <v>941</v>
      </c>
      <c r="D29" s="574">
        <v>977</v>
      </c>
      <c r="E29" s="574">
        <v>801</v>
      </c>
      <c r="F29" s="574">
        <v>879</v>
      </c>
      <c r="G29" s="574">
        <v>982</v>
      </c>
      <c r="H29" s="574">
        <v>710</v>
      </c>
      <c r="I29" s="574">
        <v>746</v>
      </c>
      <c r="J29" s="574">
        <v>582</v>
      </c>
      <c r="K29" s="574">
        <v>647</v>
      </c>
      <c r="L29" s="574">
        <v>669</v>
      </c>
      <c r="M29" s="590">
        <v>812</v>
      </c>
      <c r="N29" s="603">
        <v>9632</v>
      </c>
    </row>
    <row r="30" spans="1:14" ht="15.75">
      <c r="A30" s="581" t="s">
        <v>8</v>
      </c>
      <c r="B30" s="574">
        <v>541</v>
      </c>
      <c r="C30" s="574">
        <v>597</v>
      </c>
      <c r="D30" s="574">
        <v>587</v>
      </c>
      <c r="E30" s="574">
        <v>507</v>
      </c>
      <c r="F30" s="574">
        <v>551</v>
      </c>
      <c r="G30" s="574">
        <v>517</v>
      </c>
      <c r="H30" s="574">
        <v>395</v>
      </c>
      <c r="I30" s="574">
        <v>455</v>
      </c>
      <c r="J30" s="574">
        <v>515</v>
      </c>
      <c r="K30" s="574">
        <v>467</v>
      </c>
      <c r="L30" s="574">
        <v>604</v>
      </c>
      <c r="M30" s="590">
        <v>523</v>
      </c>
      <c r="N30" s="603">
        <v>6259</v>
      </c>
    </row>
    <row r="31" spans="1:14" ht="15.75">
      <c r="A31" s="581" t="s">
        <v>103</v>
      </c>
      <c r="B31" s="574">
        <v>393</v>
      </c>
      <c r="C31" s="574">
        <v>319</v>
      </c>
      <c r="D31" s="574">
        <v>368</v>
      </c>
      <c r="E31" s="574">
        <v>291</v>
      </c>
      <c r="F31" s="574">
        <v>474</v>
      </c>
      <c r="G31" s="574">
        <v>318</v>
      </c>
      <c r="H31" s="574">
        <v>230</v>
      </c>
      <c r="I31" s="574">
        <v>287</v>
      </c>
      <c r="J31" s="574">
        <v>240</v>
      </c>
      <c r="K31" s="574">
        <v>244</v>
      </c>
      <c r="L31" s="574">
        <v>330</v>
      </c>
      <c r="M31" s="590">
        <v>281</v>
      </c>
      <c r="N31" s="603">
        <v>3775</v>
      </c>
    </row>
    <row r="32" spans="1:14" ht="15.75">
      <c r="A32" s="581" t="s">
        <v>11</v>
      </c>
      <c r="B32" s="574">
        <v>2286</v>
      </c>
      <c r="C32" s="574">
        <v>2280</v>
      </c>
      <c r="D32" s="574">
        <v>2240</v>
      </c>
      <c r="E32" s="574">
        <v>2235</v>
      </c>
      <c r="F32" s="574">
        <v>2212</v>
      </c>
      <c r="G32" s="574">
        <v>2203</v>
      </c>
      <c r="H32" s="574">
        <v>2198</v>
      </c>
      <c r="I32" s="574">
        <v>2201</v>
      </c>
      <c r="J32" s="574">
        <v>2198</v>
      </c>
      <c r="K32" s="574">
        <v>2202</v>
      </c>
      <c r="L32" s="574">
        <v>1789</v>
      </c>
      <c r="M32" s="590">
        <v>1651</v>
      </c>
      <c r="N32" s="603">
        <v>25695</v>
      </c>
    </row>
    <row r="33" spans="1:14" ht="15.75">
      <c r="A33" s="581" t="s">
        <v>14</v>
      </c>
      <c r="B33" s="575">
        <v>2153</v>
      </c>
      <c r="C33" s="575">
        <v>2062</v>
      </c>
      <c r="D33" s="575">
        <v>2490</v>
      </c>
      <c r="E33" s="575">
        <v>1847</v>
      </c>
      <c r="F33" s="575">
        <v>2078</v>
      </c>
      <c r="G33" s="575">
        <v>1858</v>
      </c>
      <c r="H33" s="575">
        <v>1533</v>
      </c>
      <c r="I33" s="575">
        <v>1587</v>
      </c>
      <c r="J33" s="575">
        <v>1690</v>
      </c>
      <c r="K33" s="575">
        <v>1582</v>
      </c>
      <c r="L33" s="575">
        <v>1758</v>
      </c>
      <c r="M33" s="591">
        <v>1662</v>
      </c>
      <c r="N33" s="603">
        <v>22300</v>
      </c>
    </row>
    <row r="34" spans="1:14" ht="15.75">
      <c r="A34" s="581" t="s">
        <v>12</v>
      </c>
      <c r="B34" s="574">
        <v>432</v>
      </c>
      <c r="C34" s="574">
        <v>488</v>
      </c>
      <c r="D34" s="574">
        <v>529</v>
      </c>
      <c r="E34" s="574">
        <v>534</v>
      </c>
      <c r="F34" s="574">
        <v>642</v>
      </c>
      <c r="G34" s="574">
        <v>536</v>
      </c>
      <c r="H34" s="574">
        <v>460</v>
      </c>
      <c r="I34" s="574">
        <v>584</v>
      </c>
      <c r="J34" s="574">
        <v>370</v>
      </c>
      <c r="K34" s="574">
        <v>362</v>
      </c>
      <c r="L34" s="574">
        <v>301</v>
      </c>
      <c r="M34" s="590">
        <v>318</v>
      </c>
      <c r="N34" s="603">
        <v>5556</v>
      </c>
    </row>
    <row r="35" spans="1:14" ht="16.5" thickBot="1">
      <c r="A35" s="581" t="s">
        <v>13</v>
      </c>
      <c r="B35" s="576">
        <v>471</v>
      </c>
      <c r="C35" s="576">
        <v>432</v>
      </c>
      <c r="D35" s="576">
        <v>537</v>
      </c>
      <c r="E35" s="576">
        <v>473</v>
      </c>
      <c r="F35" s="576">
        <v>570</v>
      </c>
      <c r="G35" s="576">
        <v>429</v>
      </c>
      <c r="H35" s="576">
        <v>453</v>
      </c>
      <c r="I35" s="576">
        <v>472</v>
      </c>
      <c r="J35" s="576">
        <v>345</v>
      </c>
      <c r="K35" s="576">
        <v>363</v>
      </c>
      <c r="L35" s="576">
        <v>411</v>
      </c>
      <c r="M35" s="592">
        <v>462</v>
      </c>
      <c r="N35" s="605">
        <v>5418</v>
      </c>
    </row>
    <row r="36" spans="1:14" ht="16.5" thickBot="1">
      <c r="A36" s="583" t="s">
        <v>525</v>
      </c>
      <c r="B36" s="587">
        <v>13518</v>
      </c>
      <c r="C36" s="588">
        <v>14072</v>
      </c>
      <c r="D36" s="588">
        <v>16358</v>
      </c>
      <c r="E36" s="588">
        <v>12707</v>
      </c>
      <c r="F36" s="588">
        <v>12802</v>
      </c>
      <c r="G36" s="588">
        <v>12822</v>
      </c>
      <c r="H36" s="588">
        <v>11584</v>
      </c>
      <c r="I36" s="588">
        <v>11475</v>
      </c>
      <c r="J36" s="588">
        <v>10989</v>
      </c>
      <c r="K36" s="588">
        <v>10604</v>
      </c>
      <c r="L36" s="588">
        <v>10550</v>
      </c>
      <c r="M36" s="602">
        <v>10498</v>
      </c>
      <c r="N36" s="593">
        <v>147979</v>
      </c>
    </row>
    <row r="38" spans="1:14" ht="15.75" thickBot="1"/>
    <row r="39" spans="1:14" ht="72" customHeight="1" thickBot="1">
      <c r="A39" s="583" t="s">
        <v>133</v>
      </c>
      <c r="B39" s="594" t="s">
        <v>517</v>
      </c>
      <c r="C39" s="594" t="s">
        <v>518</v>
      </c>
    </row>
    <row r="40" spans="1:14" ht="15.75">
      <c r="A40" s="581" t="s">
        <v>70</v>
      </c>
      <c r="B40" s="568">
        <v>10038</v>
      </c>
      <c r="C40" s="568">
        <v>19050</v>
      </c>
    </row>
    <row r="41" spans="1:14" ht="15.75">
      <c r="A41" s="581" t="s">
        <v>2</v>
      </c>
      <c r="B41" s="574">
        <v>9084</v>
      </c>
      <c r="C41" s="574">
        <v>8659</v>
      </c>
    </row>
    <row r="42" spans="1:14" ht="15.75">
      <c r="A42" s="581" t="s">
        <v>3</v>
      </c>
      <c r="B42" s="574">
        <v>111</v>
      </c>
      <c r="C42" s="574">
        <v>6404</v>
      </c>
    </row>
    <row r="43" spans="1:14" ht="15.75">
      <c r="A43" s="581" t="s">
        <v>4</v>
      </c>
      <c r="B43" s="574">
        <v>2207</v>
      </c>
      <c r="C43" s="574">
        <v>7943</v>
      </c>
    </row>
    <row r="44" spans="1:14" ht="15.75">
      <c r="A44" s="581" t="s">
        <v>7</v>
      </c>
      <c r="B44" s="574">
        <v>5732</v>
      </c>
      <c r="C44" s="574">
        <v>5460</v>
      </c>
    </row>
    <row r="45" spans="1:14" ht="15.75">
      <c r="A45" s="581" t="s">
        <v>5</v>
      </c>
      <c r="B45" s="574">
        <v>3466</v>
      </c>
      <c r="C45" s="574">
        <v>7088</v>
      </c>
    </row>
    <row r="46" spans="1:14" ht="15.75">
      <c r="A46" s="581" t="s">
        <v>6</v>
      </c>
      <c r="B46" s="574">
        <v>2104</v>
      </c>
      <c r="C46" s="574">
        <v>14740</v>
      </c>
    </row>
    <row r="47" spans="1:14" ht="15.75">
      <c r="A47" s="581" t="s">
        <v>9</v>
      </c>
      <c r="B47" s="574">
        <v>1644</v>
      </c>
      <c r="C47" s="574">
        <v>9632</v>
      </c>
    </row>
    <row r="48" spans="1:14" ht="15.75">
      <c r="A48" s="581" t="s">
        <v>8</v>
      </c>
      <c r="B48" s="574">
        <v>3179</v>
      </c>
      <c r="C48" s="574">
        <v>6259</v>
      </c>
    </row>
    <row r="49" spans="1:3" ht="15.75">
      <c r="A49" s="581" t="s">
        <v>103</v>
      </c>
      <c r="B49" s="574">
        <v>1630</v>
      </c>
      <c r="C49" s="574">
        <v>3775</v>
      </c>
    </row>
    <row r="50" spans="1:3" ht="15.75">
      <c r="A50" s="581" t="s">
        <v>11</v>
      </c>
      <c r="B50" s="574">
        <v>-2485</v>
      </c>
      <c r="C50" s="574">
        <v>25695</v>
      </c>
    </row>
    <row r="51" spans="1:3" ht="15.75">
      <c r="A51" s="581" t="s">
        <v>14</v>
      </c>
      <c r="B51" s="575">
        <v>769</v>
      </c>
      <c r="C51" s="575">
        <v>22300</v>
      </c>
    </row>
    <row r="52" spans="1:3" ht="15.75">
      <c r="A52" s="581" t="s">
        <v>12</v>
      </c>
      <c r="B52" s="574">
        <v>2119</v>
      </c>
      <c r="C52" s="574">
        <v>5556</v>
      </c>
    </row>
    <row r="53" spans="1:3" ht="16.5" thickBot="1">
      <c r="A53" s="581" t="s">
        <v>13</v>
      </c>
      <c r="B53" s="576">
        <v>2574</v>
      </c>
      <c r="C53" s="576">
        <v>5418</v>
      </c>
    </row>
    <row r="54" spans="1:3" ht="16.5" thickBot="1">
      <c r="A54" s="583" t="s">
        <v>525</v>
      </c>
      <c r="B54" s="587">
        <v>8305153</v>
      </c>
      <c r="C54" s="587">
        <v>147979</v>
      </c>
    </row>
    <row r="56" spans="1:3" ht="15.75" thickBot="1"/>
    <row r="57" spans="1:3" ht="95.25" thickBot="1">
      <c r="A57" s="583" t="s">
        <v>133</v>
      </c>
      <c r="B57" s="594" t="s">
        <v>519</v>
      </c>
    </row>
    <row r="58" spans="1:3" ht="15.75">
      <c r="A58" s="581" t="s">
        <v>2</v>
      </c>
      <c r="B58" s="595">
        <v>92992</v>
      </c>
    </row>
    <row r="59" spans="1:3" ht="15.75">
      <c r="A59" s="581" t="s">
        <v>70</v>
      </c>
      <c r="B59" s="596">
        <v>81401</v>
      </c>
    </row>
    <row r="60" spans="1:3" ht="15.75">
      <c r="A60" s="581" t="s">
        <v>14</v>
      </c>
      <c r="B60" s="596">
        <v>64083</v>
      </c>
    </row>
    <row r="61" spans="1:3" ht="15.75">
      <c r="A61" s="581" t="s">
        <v>7</v>
      </c>
      <c r="B61" s="596">
        <v>58383</v>
      </c>
    </row>
    <row r="62" spans="1:3" ht="15.75">
      <c r="A62" s="581" t="s">
        <v>6</v>
      </c>
      <c r="B62" s="596">
        <v>57798</v>
      </c>
    </row>
    <row r="63" spans="1:3" ht="15.75">
      <c r="A63" s="581" t="s">
        <v>11</v>
      </c>
      <c r="B63" s="596">
        <v>52815</v>
      </c>
    </row>
    <row r="64" spans="1:3" ht="15.75">
      <c r="A64" s="581" t="s">
        <v>9</v>
      </c>
      <c r="B64" s="596">
        <v>50747</v>
      </c>
    </row>
    <row r="65" spans="1:2" ht="15.75">
      <c r="A65" s="581" t="s">
        <v>520</v>
      </c>
      <c r="B65" s="596">
        <v>50906</v>
      </c>
    </row>
    <row r="66" spans="1:2" ht="15.75">
      <c r="A66" s="581" t="s">
        <v>5</v>
      </c>
      <c r="B66" s="596">
        <v>44231</v>
      </c>
    </row>
    <row r="67" spans="1:2" ht="15.75">
      <c r="A67" s="581" t="s">
        <v>8</v>
      </c>
      <c r="B67" s="596">
        <v>40162</v>
      </c>
    </row>
    <row r="68" spans="1:2" ht="15.75">
      <c r="A68" s="581" t="s">
        <v>12</v>
      </c>
      <c r="B68" s="596">
        <v>38211</v>
      </c>
    </row>
    <row r="69" spans="1:2" ht="15.75">
      <c r="A69" s="581" t="s">
        <v>3</v>
      </c>
      <c r="B69" s="597">
        <v>35122</v>
      </c>
    </row>
    <row r="70" spans="1:2" ht="15.75">
      <c r="A70" s="581" t="s">
        <v>4</v>
      </c>
      <c r="B70" s="596">
        <v>35180</v>
      </c>
    </row>
    <row r="71" spans="1:2" ht="15.75">
      <c r="A71" s="581" t="s">
        <v>13</v>
      </c>
      <c r="B71" s="598">
        <v>32374</v>
      </c>
    </row>
    <row r="72" spans="1:2" ht="16.5" thickBot="1">
      <c r="A72" s="599" t="s">
        <v>103</v>
      </c>
      <c r="B72" s="600">
        <v>28988</v>
      </c>
    </row>
    <row r="73" spans="1:2" ht="15.75" thickBot="1"/>
    <row r="74" spans="1:2" ht="63.75" thickBot="1">
      <c r="A74" s="583" t="s">
        <v>133</v>
      </c>
      <c r="B74" s="594" t="s">
        <v>521</v>
      </c>
    </row>
    <row r="75" spans="1:2" ht="15.75">
      <c r="A75" s="581" t="s">
        <v>11</v>
      </c>
      <c r="B75" s="595">
        <v>25695</v>
      </c>
    </row>
    <row r="76" spans="1:2" ht="15.75">
      <c r="A76" s="581" t="s">
        <v>14</v>
      </c>
      <c r="B76" s="596">
        <v>22300</v>
      </c>
    </row>
    <row r="77" spans="1:2" ht="15.75">
      <c r="A77" s="581" t="s">
        <v>70</v>
      </c>
      <c r="B77" s="596">
        <v>19050</v>
      </c>
    </row>
    <row r="78" spans="1:2" ht="15.75">
      <c r="A78" s="581" t="s">
        <v>6</v>
      </c>
      <c r="B78" s="596">
        <v>14740</v>
      </c>
    </row>
    <row r="79" spans="1:2" ht="15.75">
      <c r="A79" s="581" t="s">
        <v>520</v>
      </c>
      <c r="B79" s="596">
        <v>10569</v>
      </c>
    </row>
    <row r="80" spans="1:2" ht="15.75">
      <c r="A80" s="581" t="s">
        <v>9</v>
      </c>
      <c r="B80" s="596">
        <v>9632</v>
      </c>
    </row>
    <row r="81" spans="1:13" ht="15.75">
      <c r="A81" s="581" t="s">
        <v>2</v>
      </c>
      <c r="B81" s="596">
        <v>8659</v>
      </c>
    </row>
    <row r="82" spans="1:13" ht="15.75">
      <c r="A82" s="581" t="s">
        <v>4</v>
      </c>
      <c r="B82" s="596">
        <v>7943</v>
      </c>
    </row>
    <row r="83" spans="1:13" ht="15.75">
      <c r="A83" s="581" t="s">
        <v>5</v>
      </c>
      <c r="B83" s="596">
        <v>7088</v>
      </c>
    </row>
    <row r="84" spans="1:13" ht="15.75">
      <c r="A84" s="581" t="s">
        <v>3</v>
      </c>
      <c r="B84" s="596">
        <v>6404</v>
      </c>
    </row>
    <row r="85" spans="1:13" ht="15.75">
      <c r="A85" s="581" t="s">
        <v>8</v>
      </c>
      <c r="B85" s="596">
        <v>6259</v>
      </c>
    </row>
    <row r="86" spans="1:13" ht="15.75">
      <c r="A86" s="581" t="s">
        <v>12</v>
      </c>
      <c r="B86" s="597">
        <v>5556</v>
      </c>
    </row>
    <row r="87" spans="1:13" ht="15.75">
      <c r="A87" s="581" t="s">
        <v>7</v>
      </c>
      <c r="B87" s="596">
        <v>5460</v>
      </c>
    </row>
    <row r="88" spans="1:13" ht="15.75">
      <c r="A88" s="581" t="s">
        <v>13</v>
      </c>
      <c r="B88" s="598">
        <v>5418</v>
      </c>
    </row>
    <row r="89" spans="1:13" ht="16.5" thickBot="1">
      <c r="A89" s="599" t="s">
        <v>103</v>
      </c>
      <c r="B89" s="600">
        <v>3775</v>
      </c>
    </row>
    <row r="92" spans="1:13" ht="15.75" thickBot="1"/>
    <row r="93" spans="1:13" ht="19.5" thickBot="1">
      <c r="A93" s="843" t="s">
        <v>522</v>
      </c>
      <c r="B93" s="844"/>
      <c r="C93" s="844"/>
      <c r="D93" s="844"/>
      <c r="E93" s="844"/>
      <c r="F93" s="844"/>
      <c r="G93" s="844"/>
      <c r="H93" s="844"/>
      <c r="I93" s="844"/>
      <c r="J93" s="844"/>
      <c r="K93" s="844"/>
      <c r="L93" s="844"/>
      <c r="M93" s="845"/>
    </row>
    <row r="94" spans="1:13" s="561" customFormat="1" ht="15.75">
      <c r="A94" s="846" t="s">
        <v>525</v>
      </c>
      <c r="B94" s="610" t="s">
        <v>269</v>
      </c>
      <c r="C94" s="606" t="s">
        <v>264</v>
      </c>
      <c r="D94" s="606" t="s">
        <v>261</v>
      </c>
      <c r="E94" s="606" t="s">
        <v>265</v>
      </c>
      <c r="F94" s="606" t="s">
        <v>257</v>
      </c>
      <c r="G94" s="606" t="s">
        <v>262</v>
      </c>
      <c r="H94" s="606" t="s">
        <v>258</v>
      </c>
      <c r="I94" s="606" t="s">
        <v>259</v>
      </c>
      <c r="J94" s="606" t="s">
        <v>260</v>
      </c>
      <c r="K94" s="606" t="s">
        <v>279</v>
      </c>
      <c r="L94" s="606" t="s">
        <v>263</v>
      </c>
      <c r="M94" s="607" t="s">
        <v>280</v>
      </c>
    </row>
    <row r="95" spans="1:13" ht="16.5" thickBot="1">
      <c r="A95" s="847"/>
      <c r="B95" s="611">
        <v>669515</v>
      </c>
      <c r="C95" s="608">
        <v>679676</v>
      </c>
      <c r="D95" s="608">
        <v>687618</v>
      </c>
      <c r="E95" s="608">
        <v>690657</v>
      </c>
      <c r="F95" s="608">
        <v>674999</v>
      </c>
      <c r="G95" s="608">
        <v>700722</v>
      </c>
      <c r="H95" s="608">
        <v>704209</v>
      </c>
      <c r="I95" s="608">
        <v>705433</v>
      </c>
      <c r="J95" s="608">
        <v>708673</v>
      </c>
      <c r="K95" s="608">
        <v>710688</v>
      </c>
      <c r="L95" s="608">
        <v>711021</v>
      </c>
      <c r="M95" s="609">
        <v>712687</v>
      </c>
    </row>
    <row r="113" spans="1:13" ht="13.5" customHeight="1" thickBot="1"/>
    <row r="114" spans="1:13" ht="19.5" thickBot="1">
      <c r="A114" s="843" t="s">
        <v>523</v>
      </c>
      <c r="B114" s="844"/>
      <c r="C114" s="844"/>
      <c r="D114" s="844"/>
      <c r="E114" s="844"/>
      <c r="F114" s="844"/>
      <c r="G114" s="844"/>
      <c r="H114" s="844"/>
      <c r="I114" s="844"/>
      <c r="J114" s="844"/>
      <c r="K114" s="844"/>
      <c r="L114" s="844"/>
      <c r="M114" s="845"/>
    </row>
    <row r="115" spans="1:13" s="561" customFormat="1" ht="15.75">
      <c r="A115" s="846" t="s">
        <v>525</v>
      </c>
      <c r="B115" s="610" t="s">
        <v>269</v>
      </c>
      <c r="C115" s="606" t="s">
        <v>264</v>
      </c>
      <c r="D115" s="606" t="s">
        <v>261</v>
      </c>
      <c r="E115" s="606" t="s">
        <v>265</v>
      </c>
      <c r="F115" s="606" t="s">
        <v>257</v>
      </c>
      <c r="G115" s="606" t="s">
        <v>262</v>
      </c>
      <c r="H115" s="606" t="s">
        <v>258</v>
      </c>
      <c r="I115" s="606" t="s">
        <v>259</v>
      </c>
      <c r="J115" s="606" t="s">
        <v>260</v>
      </c>
      <c r="K115" s="606" t="s">
        <v>279</v>
      </c>
      <c r="L115" s="606" t="s">
        <v>263</v>
      </c>
      <c r="M115" s="607" t="s">
        <v>280</v>
      </c>
    </row>
    <row r="116" spans="1:13" ht="16.5" thickBot="1">
      <c r="A116" s="847"/>
      <c r="B116" s="611">
        <v>13518</v>
      </c>
      <c r="C116" s="608">
        <v>14072</v>
      </c>
      <c r="D116" s="608">
        <v>16358</v>
      </c>
      <c r="E116" s="608">
        <v>12707</v>
      </c>
      <c r="F116" s="608">
        <v>12802</v>
      </c>
      <c r="G116" s="608">
        <v>12822</v>
      </c>
      <c r="H116" s="608">
        <v>11584</v>
      </c>
      <c r="I116" s="608">
        <v>11475</v>
      </c>
      <c r="J116" s="608">
        <v>10989</v>
      </c>
      <c r="K116" s="608">
        <v>10604</v>
      </c>
      <c r="L116" s="608">
        <v>10550</v>
      </c>
      <c r="M116" s="609">
        <v>10498</v>
      </c>
    </row>
  </sheetData>
  <mergeCells count="6">
    <mergeCell ref="A114:M114"/>
    <mergeCell ref="A94:A95"/>
    <mergeCell ref="A115:A116"/>
    <mergeCell ref="A1:M1"/>
    <mergeCell ref="A20:N20"/>
    <mergeCell ref="A93:M93"/>
  </mergeCells>
  <phoneticPr fontId="147" type="noConversion"/>
  <pageMargins left="0.70866141732283472" right="0.70866141732283472" top="0.78740157480314965" bottom="0.78740157480314965" header="0.31496062992125984" footer="0.31496062992125984"/>
  <pageSetup paperSize="9" scale="56" fitToWidth="2" fitToHeight="2" orientation="portrait" horizontalDpi="4294967294" r:id="rId1"/>
  <headerFooter>
    <oddHeader>&amp;RPříloha č. 13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4"/>
  <sheetViews>
    <sheetView view="pageBreakPreview" zoomScale="80" zoomScaleNormal="80" zoomScaleSheetLayoutView="80" workbookViewId="0">
      <selection activeCell="E18" sqref="E18"/>
    </sheetView>
  </sheetViews>
  <sheetFormatPr defaultColWidth="10.7109375" defaultRowHeight="12.75"/>
  <cols>
    <col min="1" max="1" width="28.42578125" style="38" customWidth="1"/>
    <col min="2" max="6" width="21.140625" style="39" customWidth="1"/>
    <col min="7" max="7" width="21.140625" style="38" customWidth="1"/>
    <col min="8" max="8" width="17.140625" style="38" customWidth="1"/>
    <col min="9" max="9" width="18.85546875" style="38" customWidth="1"/>
    <col min="10" max="10" width="19.85546875" style="38" customWidth="1"/>
    <col min="11" max="11" width="5.85546875" style="38" hidden="1" customWidth="1"/>
    <col min="12" max="12" width="10.7109375" style="38" hidden="1" customWidth="1"/>
    <col min="13" max="13" width="26.140625" style="38" hidden="1" customWidth="1"/>
    <col min="14" max="15" width="26.140625" style="38" customWidth="1"/>
    <col min="16" max="16" width="18" style="38" customWidth="1"/>
    <col min="17" max="17" width="10.7109375" style="38"/>
    <col min="18" max="18" width="15.7109375" style="38" customWidth="1"/>
    <col min="19" max="16384" width="10.7109375" style="38"/>
  </cols>
  <sheetData>
    <row r="1" spans="1:18" ht="41.25" customHeight="1" thickBot="1">
      <c r="A1" s="854" t="s">
        <v>479</v>
      </c>
      <c r="B1" s="855"/>
      <c r="C1" s="855"/>
      <c r="D1" s="855"/>
      <c r="E1" s="855"/>
      <c r="F1" s="855"/>
      <c r="G1" s="855"/>
    </row>
    <row r="2" spans="1:18" ht="42.75" customHeight="1" thickBot="1">
      <c r="A2" s="20" t="s">
        <v>0</v>
      </c>
      <c r="B2" s="21" t="s">
        <v>65</v>
      </c>
      <c r="C2" s="22" t="s">
        <v>66</v>
      </c>
      <c r="D2" s="21" t="s">
        <v>67</v>
      </c>
      <c r="E2" s="22" t="s">
        <v>68</v>
      </c>
      <c r="F2" s="23" t="s">
        <v>69</v>
      </c>
      <c r="G2" s="23" t="s">
        <v>511</v>
      </c>
      <c r="K2" s="39"/>
      <c r="M2" s="40"/>
      <c r="N2" s="40"/>
      <c r="O2" s="40"/>
      <c r="P2" s="40"/>
      <c r="R2" s="39"/>
    </row>
    <row r="3" spans="1:18" ht="15" customHeight="1">
      <c r="A3" s="45" t="s">
        <v>219</v>
      </c>
      <c r="B3" s="156">
        <v>0</v>
      </c>
      <c r="C3" s="511">
        <v>0</v>
      </c>
      <c r="D3" s="542">
        <v>0</v>
      </c>
      <c r="E3" s="511">
        <v>0</v>
      </c>
      <c r="F3" s="512">
        <v>1081.86364</v>
      </c>
      <c r="G3" s="511">
        <v>0</v>
      </c>
      <c r="K3" s="39"/>
      <c r="M3" s="40"/>
      <c r="N3" s="40"/>
      <c r="O3" s="40"/>
      <c r="P3" s="40"/>
      <c r="R3" s="39"/>
    </row>
    <row r="4" spans="1:18" ht="15" customHeight="1">
      <c r="A4" s="46" t="s">
        <v>70</v>
      </c>
      <c r="B4" s="156">
        <v>568269.48947999999</v>
      </c>
      <c r="C4" s="513">
        <v>319245.32829999999</v>
      </c>
      <c r="D4" s="542">
        <v>205062.34359999999</v>
      </c>
      <c r="E4" s="513">
        <v>2726565.06586</v>
      </c>
      <c r="F4" s="514">
        <v>5858455.8924599998</v>
      </c>
      <c r="G4" s="514">
        <v>3042.5376000000001</v>
      </c>
      <c r="I4" s="41"/>
      <c r="J4" s="37"/>
      <c r="K4" s="39"/>
      <c r="M4" s="40"/>
      <c r="N4" s="40"/>
      <c r="O4" s="40"/>
      <c r="P4" s="40"/>
      <c r="R4" s="39"/>
    </row>
    <row r="5" spans="1:18" ht="15" customHeight="1">
      <c r="A5" s="46" t="s">
        <v>3</v>
      </c>
      <c r="B5" s="156">
        <v>203835.89603999999</v>
      </c>
      <c r="C5" s="513">
        <v>213509.7371</v>
      </c>
      <c r="D5" s="542">
        <v>166640.05119999999</v>
      </c>
      <c r="E5" s="513">
        <v>2005819.6961999999</v>
      </c>
      <c r="F5" s="514">
        <v>2494893.0288499999</v>
      </c>
      <c r="G5" s="514">
        <v>2043.98</v>
      </c>
      <c r="I5" s="41"/>
      <c r="J5" s="37"/>
      <c r="K5" s="39"/>
      <c r="M5" s="40"/>
      <c r="N5" s="40"/>
      <c r="O5" s="40"/>
      <c r="P5" s="40"/>
      <c r="R5" s="39"/>
    </row>
    <row r="6" spans="1:18" ht="15" customHeight="1">
      <c r="A6" s="46" t="s">
        <v>11</v>
      </c>
      <c r="B6" s="156">
        <v>545132.32019999996</v>
      </c>
      <c r="C6" s="513">
        <v>350335.65012000001</v>
      </c>
      <c r="D6" s="542">
        <v>321030.52218000003</v>
      </c>
      <c r="E6" s="513">
        <v>4058579.9865799998</v>
      </c>
      <c r="F6" s="514">
        <v>5194310.0463500004</v>
      </c>
      <c r="G6" s="514">
        <v>2489.38</v>
      </c>
      <c r="I6" s="41"/>
      <c r="J6" s="37"/>
      <c r="K6" s="39"/>
      <c r="M6" s="40"/>
      <c r="N6" s="40"/>
      <c r="O6" s="40"/>
      <c r="P6" s="40"/>
      <c r="R6" s="39"/>
    </row>
    <row r="7" spans="1:18" ht="15" customHeight="1">
      <c r="A7" s="46" t="s">
        <v>5</v>
      </c>
      <c r="B7" s="156">
        <v>219700.92389999999</v>
      </c>
      <c r="C7" s="513">
        <v>178358.73</v>
      </c>
      <c r="D7" s="542">
        <v>63618.251600000003</v>
      </c>
      <c r="E7" s="513">
        <v>867201.59019999998</v>
      </c>
      <c r="F7" s="514">
        <v>1140389.82513</v>
      </c>
      <c r="G7" s="514">
        <v>1315.806</v>
      </c>
      <c r="I7" s="41"/>
      <c r="J7" s="37"/>
      <c r="K7" s="39"/>
      <c r="M7" s="40"/>
      <c r="N7" s="40"/>
      <c r="O7" s="40"/>
      <c r="P7" s="40"/>
      <c r="R7" s="39"/>
    </row>
    <row r="8" spans="1:18" ht="15" customHeight="1">
      <c r="A8" s="46" t="s">
        <v>8</v>
      </c>
      <c r="B8" s="156">
        <v>188659.65661000001</v>
      </c>
      <c r="C8" s="513">
        <v>187985.46252999999</v>
      </c>
      <c r="D8" s="542">
        <v>143810.2464</v>
      </c>
      <c r="E8" s="513">
        <v>1829153.5534300001</v>
      </c>
      <c r="F8" s="514">
        <v>2237442.3987699999</v>
      </c>
      <c r="G8" s="514">
        <v>1720.123</v>
      </c>
      <c r="I8" s="41"/>
      <c r="J8" s="37"/>
      <c r="K8" s="39"/>
      <c r="M8" s="40"/>
      <c r="N8" s="40"/>
      <c r="O8" s="40"/>
      <c r="P8" s="40"/>
      <c r="R8" s="39"/>
    </row>
    <row r="9" spans="1:18" ht="15" customHeight="1">
      <c r="A9" s="46" t="s">
        <v>7</v>
      </c>
      <c r="B9" s="156">
        <v>225914.8884</v>
      </c>
      <c r="C9" s="513">
        <v>202252.49674999999</v>
      </c>
      <c r="D9" s="542">
        <v>133888.69248999999</v>
      </c>
      <c r="E9" s="513">
        <v>1442223.8587</v>
      </c>
      <c r="F9" s="514">
        <v>1905246.73334</v>
      </c>
      <c r="G9" s="514">
        <v>1894.15</v>
      </c>
      <c r="I9" s="41"/>
      <c r="J9" s="37"/>
      <c r="K9" s="39"/>
      <c r="M9" s="40"/>
      <c r="N9" s="40"/>
      <c r="O9" s="40"/>
      <c r="P9" s="40"/>
      <c r="R9" s="39"/>
    </row>
    <row r="10" spans="1:18" ht="15" customHeight="1">
      <c r="A10" s="46" t="s">
        <v>14</v>
      </c>
      <c r="B10" s="156">
        <v>1187185.4962500001</v>
      </c>
      <c r="C10" s="513">
        <v>701662.81987999997</v>
      </c>
      <c r="D10" s="542">
        <v>315048.29109000001</v>
      </c>
      <c r="E10" s="513">
        <v>4016578.53473</v>
      </c>
      <c r="F10" s="514">
        <v>5752423.7356599998</v>
      </c>
      <c r="G10" s="514">
        <v>5158.2619999999997</v>
      </c>
      <c r="I10" s="41"/>
      <c r="J10" s="37"/>
      <c r="K10" s="39"/>
      <c r="M10" s="40"/>
      <c r="N10" s="40"/>
      <c r="O10" s="40"/>
      <c r="P10" s="40"/>
      <c r="R10" s="39"/>
    </row>
    <row r="11" spans="1:18" ht="15" customHeight="1">
      <c r="A11" s="46" t="s">
        <v>12</v>
      </c>
      <c r="B11" s="156">
        <v>339397.24394999997</v>
      </c>
      <c r="C11" s="513">
        <v>232368.50920999999</v>
      </c>
      <c r="D11" s="542">
        <v>163362.74290000001</v>
      </c>
      <c r="E11" s="513">
        <v>2070109.9227</v>
      </c>
      <c r="F11" s="514">
        <v>2580356.0208100001</v>
      </c>
      <c r="G11" s="514">
        <v>2581.0940000000001</v>
      </c>
      <c r="I11" s="41"/>
      <c r="J11" s="37"/>
      <c r="K11" s="39"/>
      <c r="M11" s="40"/>
      <c r="N11" s="40"/>
      <c r="O11" s="40"/>
      <c r="P11" s="40"/>
      <c r="R11" s="39"/>
    </row>
    <row r="12" spans="1:18" ht="15" customHeight="1">
      <c r="A12" s="46" t="s">
        <v>9</v>
      </c>
      <c r="B12" s="156">
        <v>174295.20663</v>
      </c>
      <c r="C12" s="513">
        <v>203918.58900000001</v>
      </c>
      <c r="D12" s="542">
        <v>126132.34669999999</v>
      </c>
      <c r="E12" s="513">
        <v>1713988.2512000001</v>
      </c>
      <c r="F12" s="514">
        <v>2082650.41977</v>
      </c>
      <c r="G12" s="514">
        <v>1633.597</v>
      </c>
      <c r="H12" s="42"/>
      <c r="I12" s="41"/>
      <c r="J12" s="37"/>
      <c r="K12" s="39"/>
      <c r="M12" s="40"/>
      <c r="N12" s="40"/>
      <c r="O12" s="40"/>
      <c r="P12" s="40"/>
      <c r="R12" s="39"/>
    </row>
    <row r="13" spans="1:18" ht="15" customHeight="1">
      <c r="A13" s="46" t="s">
        <v>4</v>
      </c>
      <c r="B13" s="156">
        <v>187493.99033999999</v>
      </c>
      <c r="C13" s="513">
        <v>238072.3849</v>
      </c>
      <c r="D13" s="542">
        <v>160271.29029999999</v>
      </c>
      <c r="E13" s="513">
        <v>1894743.7027</v>
      </c>
      <c r="F13" s="514">
        <v>2181304.81495</v>
      </c>
      <c r="G13" s="514">
        <v>2213.078</v>
      </c>
      <c r="H13" s="42"/>
      <c r="I13" s="41"/>
      <c r="J13" s="37"/>
      <c r="K13" s="39"/>
      <c r="M13" s="40"/>
      <c r="N13" s="40"/>
      <c r="O13" s="40"/>
      <c r="P13" s="40"/>
      <c r="R13" s="39"/>
    </row>
    <row r="14" spans="1:18" ht="15" customHeight="1">
      <c r="A14" s="46" t="s">
        <v>2</v>
      </c>
      <c r="B14" s="156">
        <v>451171.24550000002</v>
      </c>
      <c r="C14" s="513">
        <v>432302.61914000002</v>
      </c>
      <c r="D14" s="542">
        <v>285818.96039000002</v>
      </c>
      <c r="E14" s="513">
        <v>3568073.3707400002</v>
      </c>
      <c r="F14" s="514">
        <v>5534730.3505800003</v>
      </c>
      <c r="G14" s="514">
        <v>5753.8620000000001</v>
      </c>
      <c r="H14" s="42"/>
      <c r="I14" s="41"/>
      <c r="J14" s="37"/>
      <c r="K14" s="39"/>
      <c r="M14" s="40"/>
      <c r="N14" s="40"/>
      <c r="O14" s="40"/>
      <c r="P14" s="40"/>
      <c r="R14" s="39"/>
    </row>
    <row r="15" spans="1:18" ht="15" customHeight="1">
      <c r="A15" s="46" t="s">
        <v>6</v>
      </c>
      <c r="B15" s="156">
        <v>783367.53561999998</v>
      </c>
      <c r="C15" s="513">
        <v>405587.86807000003</v>
      </c>
      <c r="D15" s="542">
        <v>213699.00570000001</v>
      </c>
      <c r="E15" s="513">
        <v>2600609.5266</v>
      </c>
      <c r="F15" s="514">
        <v>3753417.5397199998</v>
      </c>
      <c r="G15" s="514">
        <v>3351.183</v>
      </c>
      <c r="H15" s="43"/>
      <c r="I15" s="41"/>
      <c r="J15" s="37"/>
      <c r="K15" s="39"/>
      <c r="M15" s="40"/>
      <c r="N15" s="40"/>
      <c r="O15" s="40"/>
      <c r="P15" s="40"/>
      <c r="R15" s="39"/>
    </row>
    <row r="16" spans="1:18" ht="15" customHeight="1">
      <c r="A16" s="46" t="s">
        <v>10</v>
      </c>
      <c r="B16" s="156">
        <v>105621.99287</v>
      </c>
      <c r="C16" s="513">
        <v>148406.31</v>
      </c>
      <c r="D16" s="542">
        <v>142389.49590000001</v>
      </c>
      <c r="E16" s="513">
        <v>1793141.3932</v>
      </c>
      <c r="F16" s="514">
        <v>1966969.3813199999</v>
      </c>
      <c r="G16" s="514">
        <v>1624.0550000000001</v>
      </c>
      <c r="H16" s="42"/>
      <c r="I16" s="41"/>
      <c r="J16" s="37"/>
      <c r="K16" s="39"/>
      <c r="M16" s="40"/>
      <c r="N16" s="40"/>
      <c r="O16" s="40"/>
      <c r="P16" s="40"/>
      <c r="R16" s="39"/>
    </row>
    <row r="17" spans="1:18" ht="15" customHeight="1" thickBot="1">
      <c r="A17" s="46" t="s">
        <v>13</v>
      </c>
      <c r="B17" s="156">
        <v>152746.84834</v>
      </c>
      <c r="C17" s="513">
        <v>170074.80300000001</v>
      </c>
      <c r="D17" s="542">
        <v>175145.02119999999</v>
      </c>
      <c r="E17" s="513">
        <v>2206312.2382100001</v>
      </c>
      <c r="F17" s="514">
        <v>2171730.9331</v>
      </c>
      <c r="G17" s="514">
        <v>1556.412</v>
      </c>
      <c r="H17" s="42"/>
      <c r="I17" s="40"/>
      <c r="J17" s="37"/>
      <c r="K17" s="39"/>
      <c r="M17" s="40"/>
      <c r="N17" s="40"/>
      <c r="O17" s="40"/>
      <c r="P17" s="40"/>
      <c r="R17" s="39"/>
    </row>
    <row r="18" spans="1:18" ht="15" customHeight="1" thickBot="1">
      <c r="A18" s="24" t="s">
        <v>71</v>
      </c>
      <c r="B18" s="515">
        <v>5332792.7</v>
      </c>
      <c r="C18" s="515">
        <v>3984081.31</v>
      </c>
      <c r="D18" s="516">
        <v>2615917.2616499998</v>
      </c>
      <c r="E18" s="515">
        <v>32793100.69105</v>
      </c>
      <c r="F18" s="515">
        <v>44855402.984449998</v>
      </c>
      <c r="G18" s="515">
        <v>36377.519999999997</v>
      </c>
      <c r="H18" s="40"/>
      <c r="I18" s="40"/>
      <c r="K18" s="39"/>
      <c r="M18" s="40"/>
      <c r="N18" s="40"/>
      <c r="O18" s="40"/>
      <c r="P18" s="40"/>
      <c r="R18" s="39"/>
    </row>
    <row r="19" spans="1:18" ht="15.75">
      <c r="A19" s="26" t="s">
        <v>440</v>
      </c>
      <c r="B19" s="25"/>
      <c r="C19" s="47"/>
      <c r="D19" s="25"/>
      <c r="E19" s="25"/>
      <c r="F19" s="47"/>
      <c r="I19" s="40"/>
    </row>
    <row r="20" spans="1:18" s="44" customFormat="1" ht="26.25" customHeight="1">
      <c r="A20" s="26" t="s">
        <v>220</v>
      </c>
      <c r="B20" s="859" t="s">
        <v>325</v>
      </c>
      <c r="C20" s="859"/>
      <c r="D20" s="859"/>
      <c r="E20" s="859"/>
      <c r="F20" s="859"/>
      <c r="G20" s="859"/>
    </row>
    <row r="21" spans="1:18" s="44" customFormat="1" ht="15.75">
      <c r="A21" s="26"/>
      <c r="B21" s="859"/>
      <c r="C21" s="859"/>
      <c r="D21" s="859"/>
      <c r="E21" s="859"/>
      <c r="F21" s="859"/>
      <c r="G21" s="859"/>
    </row>
    <row r="22" spans="1:18" s="44" customFormat="1" ht="15.75">
      <c r="A22" s="26"/>
      <c r="B22" s="859"/>
      <c r="C22" s="859"/>
      <c r="D22" s="859"/>
      <c r="E22" s="859"/>
      <c r="F22" s="859"/>
      <c r="G22" s="859"/>
    </row>
    <row r="23" spans="1:18" s="44" customFormat="1" ht="15.75">
      <c r="A23" s="26"/>
      <c r="B23" s="859"/>
      <c r="C23" s="859"/>
      <c r="D23" s="859"/>
      <c r="E23" s="859"/>
      <c r="F23" s="859"/>
      <c r="G23" s="859"/>
    </row>
    <row r="24" spans="1:18" s="44" customFormat="1" ht="15.75">
      <c r="A24" s="26"/>
      <c r="B24" s="859"/>
      <c r="C24" s="859"/>
      <c r="D24" s="859"/>
      <c r="E24" s="859"/>
      <c r="F24" s="859"/>
      <c r="G24" s="859"/>
    </row>
    <row r="25" spans="1:18" s="44" customFormat="1">
      <c r="B25" s="151"/>
      <c r="C25" s="151"/>
      <c r="D25" s="151"/>
      <c r="E25" s="151"/>
      <c r="F25" s="151"/>
    </row>
    <row r="26" spans="1:18" s="44" customFormat="1" ht="13.5" thickBot="1">
      <c r="B26" s="151"/>
      <c r="C26" s="151"/>
      <c r="D26" s="151"/>
      <c r="E26" s="151"/>
      <c r="F26" s="151"/>
    </row>
    <row r="27" spans="1:18" ht="36" customHeight="1" thickBot="1">
      <c r="A27" s="856" t="s">
        <v>480</v>
      </c>
      <c r="B27" s="857"/>
      <c r="C27" s="857"/>
      <c r="D27" s="857"/>
      <c r="E27" s="857"/>
      <c r="F27" s="857"/>
      <c r="G27" s="858"/>
    </row>
    <row r="28" spans="1:18" ht="42" customHeight="1" thickBot="1">
      <c r="A28" s="48" t="s">
        <v>0</v>
      </c>
      <c r="B28" s="49" t="s">
        <v>65</v>
      </c>
      <c r="C28" s="50" t="s">
        <v>66</v>
      </c>
      <c r="D28" s="49" t="s">
        <v>67</v>
      </c>
      <c r="E28" s="50" t="s">
        <v>68</v>
      </c>
      <c r="F28" s="51" t="s">
        <v>69</v>
      </c>
      <c r="G28" s="51" t="s">
        <v>511</v>
      </c>
    </row>
    <row r="29" spans="1:18" ht="15.75">
      <c r="A29" s="46" t="s">
        <v>70</v>
      </c>
      <c r="B29" s="543">
        <v>117016</v>
      </c>
      <c r="C29" s="544">
        <v>31056</v>
      </c>
      <c r="D29" s="543">
        <v>254849</v>
      </c>
      <c r="E29" s="545">
        <v>365866</v>
      </c>
      <c r="F29" s="546">
        <v>784186</v>
      </c>
      <c r="G29" s="547">
        <v>1206</v>
      </c>
    </row>
    <row r="30" spans="1:18" ht="15.75">
      <c r="A30" s="46" t="s">
        <v>3</v>
      </c>
      <c r="B30" s="543">
        <v>49737</v>
      </c>
      <c r="C30" s="545">
        <v>19842</v>
      </c>
      <c r="D30" s="543">
        <v>198156</v>
      </c>
      <c r="E30" s="545">
        <v>260162</v>
      </c>
      <c r="F30" s="546">
        <v>454858</v>
      </c>
      <c r="G30" s="547">
        <v>1119</v>
      </c>
    </row>
    <row r="31" spans="1:18" ht="15.75">
      <c r="A31" s="46" t="s">
        <v>11</v>
      </c>
      <c r="B31" s="543">
        <v>114018</v>
      </c>
      <c r="C31" s="545">
        <v>32215</v>
      </c>
      <c r="D31" s="543">
        <v>378371</v>
      </c>
      <c r="E31" s="545">
        <v>523133</v>
      </c>
      <c r="F31" s="546">
        <v>893785</v>
      </c>
      <c r="G31" s="547">
        <v>1384</v>
      </c>
    </row>
    <row r="32" spans="1:18" ht="15.75">
      <c r="A32" s="46" t="s">
        <v>5</v>
      </c>
      <c r="B32" s="543">
        <v>54983</v>
      </c>
      <c r="C32" s="545">
        <v>16969</v>
      </c>
      <c r="D32" s="543">
        <v>73194</v>
      </c>
      <c r="E32" s="545">
        <v>113508</v>
      </c>
      <c r="F32" s="546">
        <v>253554</v>
      </c>
      <c r="G32" s="547">
        <v>765</v>
      </c>
    </row>
    <row r="33" spans="1:7" ht="15.75">
      <c r="A33" s="46" t="s">
        <v>8</v>
      </c>
      <c r="B33" s="543">
        <v>44346</v>
      </c>
      <c r="C33" s="545">
        <v>17397</v>
      </c>
      <c r="D33" s="543">
        <v>173854</v>
      </c>
      <c r="E33" s="545">
        <v>242985</v>
      </c>
      <c r="F33" s="546">
        <v>406046</v>
      </c>
      <c r="G33" s="547">
        <v>901</v>
      </c>
    </row>
    <row r="34" spans="1:7" ht="15.75">
      <c r="A34" s="46" t="s">
        <v>7</v>
      </c>
      <c r="B34" s="543">
        <v>52509</v>
      </c>
      <c r="C34" s="545">
        <v>18982</v>
      </c>
      <c r="D34" s="543">
        <v>165170</v>
      </c>
      <c r="E34" s="545">
        <v>185305</v>
      </c>
      <c r="F34" s="546">
        <v>367552</v>
      </c>
      <c r="G34" s="547">
        <v>1182</v>
      </c>
    </row>
    <row r="35" spans="1:7" ht="15.75">
      <c r="A35" s="46" t="s">
        <v>14</v>
      </c>
      <c r="B35" s="543">
        <v>299535</v>
      </c>
      <c r="C35" s="545">
        <v>67134</v>
      </c>
      <c r="D35" s="543">
        <v>304354</v>
      </c>
      <c r="E35" s="545">
        <v>520757</v>
      </c>
      <c r="F35" s="546">
        <v>1299025</v>
      </c>
      <c r="G35" s="547">
        <v>3100</v>
      </c>
    </row>
    <row r="36" spans="1:7" ht="15.75">
      <c r="A36" s="46" t="s">
        <v>12</v>
      </c>
      <c r="B36" s="543">
        <v>81978</v>
      </c>
      <c r="C36" s="545">
        <v>21892</v>
      </c>
      <c r="D36" s="543">
        <v>177062</v>
      </c>
      <c r="E36" s="545">
        <v>273716</v>
      </c>
      <c r="F36" s="546">
        <v>496863</v>
      </c>
      <c r="G36" s="547">
        <v>1442</v>
      </c>
    </row>
    <row r="37" spans="1:7" ht="15.75">
      <c r="A37" s="46" t="s">
        <v>9</v>
      </c>
      <c r="B37" s="543">
        <v>41574</v>
      </c>
      <c r="C37" s="545">
        <v>18632</v>
      </c>
      <c r="D37" s="543">
        <v>155383</v>
      </c>
      <c r="E37" s="545">
        <v>226667</v>
      </c>
      <c r="F37" s="546">
        <v>366721</v>
      </c>
      <c r="G37" s="547">
        <v>895</v>
      </c>
    </row>
    <row r="38" spans="1:7" ht="15.75">
      <c r="A38" s="46" t="s">
        <v>4</v>
      </c>
      <c r="B38" s="543">
        <v>44545</v>
      </c>
      <c r="C38" s="545">
        <v>22238</v>
      </c>
      <c r="D38" s="543">
        <v>194286</v>
      </c>
      <c r="E38" s="545">
        <v>244498</v>
      </c>
      <c r="F38" s="546">
        <v>360213</v>
      </c>
      <c r="G38" s="547">
        <v>1052</v>
      </c>
    </row>
    <row r="39" spans="1:7" ht="15.75">
      <c r="A39" s="46" t="s">
        <v>2</v>
      </c>
      <c r="B39" s="543">
        <v>99177</v>
      </c>
      <c r="C39" s="545">
        <v>41030</v>
      </c>
      <c r="D39" s="543">
        <v>341108</v>
      </c>
      <c r="E39" s="545">
        <v>465570</v>
      </c>
      <c r="F39" s="546">
        <v>888516</v>
      </c>
      <c r="G39" s="547">
        <v>2743</v>
      </c>
    </row>
    <row r="40" spans="1:7" ht="15.75">
      <c r="A40" s="46" t="s">
        <v>6</v>
      </c>
      <c r="B40" s="543">
        <v>181020</v>
      </c>
      <c r="C40" s="545">
        <v>37484</v>
      </c>
      <c r="D40" s="543">
        <v>264654</v>
      </c>
      <c r="E40" s="545">
        <v>371617</v>
      </c>
      <c r="F40" s="546">
        <v>860632</v>
      </c>
      <c r="G40" s="547">
        <v>2067</v>
      </c>
    </row>
    <row r="41" spans="1:7" ht="15.75">
      <c r="A41" s="46" t="s">
        <v>10</v>
      </c>
      <c r="B41" s="543">
        <v>26318</v>
      </c>
      <c r="C41" s="545">
        <v>13648</v>
      </c>
      <c r="D41" s="543">
        <v>171121</v>
      </c>
      <c r="E41" s="545">
        <v>222696</v>
      </c>
      <c r="F41" s="546">
        <v>341071</v>
      </c>
      <c r="G41" s="547">
        <v>1004</v>
      </c>
    </row>
    <row r="42" spans="1:7" ht="16.5" thickBot="1">
      <c r="A42" s="46" t="s">
        <v>13</v>
      </c>
      <c r="B42" s="543">
        <v>41971</v>
      </c>
      <c r="C42" s="548">
        <v>15953</v>
      </c>
      <c r="D42" s="543">
        <v>212329</v>
      </c>
      <c r="E42" s="545">
        <v>274776</v>
      </c>
      <c r="F42" s="546">
        <v>388980</v>
      </c>
      <c r="G42" s="547">
        <v>821</v>
      </c>
    </row>
    <row r="43" spans="1:7" ht="15" customHeight="1" thickBot="1">
      <c r="A43" s="24" t="s">
        <v>71</v>
      </c>
      <c r="B43" s="549">
        <v>1248727</v>
      </c>
      <c r="C43" s="549">
        <v>374472</v>
      </c>
      <c r="D43" s="549">
        <v>3063891</v>
      </c>
      <c r="E43" s="549">
        <v>4291256</v>
      </c>
      <c r="F43" s="549">
        <v>8162002</v>
      </c>
      <c r="G43" s="550">
        <f>SUM(G29:G42)</f>
        <v>19681</v>
      </c>
    </row>
    <row r="44" spans="1:7" ht="15.75">
      <c r="A44" s="52" t="s">
        <v>362</v>
      </c>
      <c r="B44" s="53"/>
      <c r="C44" s="53"/>
      <c r="D44" s="53"/>
      <c r="E44" s="53"/>
      <c r="F44" s="53"/>
    </row>
  </sheetData>
  <mergeCells count="3">
    <mergeCell ref="A1:G1"/>
    <mergeCell ref="A27:G27"/>
    <mergeCell ref="B20:G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horizontalDpi="4294967294" verticalDpi="4294967294" r:id="rId1"/>
  <headerFooter>
    <oddHeader>&amp;R&amp;10Příloha č. 14a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9"/>
  <sheetViews>
    <sheetView view="pageBreakPreview" zoomScale="80" zoomScaleNormal="80" zoomScaleSheetLayoutView="80" workbookViewId="0">
      <selection activeCell="E18" sqref="E18"/>
    </sheetView>
  </sheetViews>
  <sheetFormatPr defaultColWidth="10.7109375" defaultRowHeight="15"/>
  <cols>
    <col min="1" max="1" width="27.42578125" style="2" customWidth="1"/>
    <col min="2" max="6" width="19.7109375" style="2" customWidth="1"/>
    <col min="7" max="7" width="13.140625" style="2" bestFit="1" customWidth="1"/>
    <col min="8" max="16384" width="10.7109375" style="2"/>
  </cols>
  <sheetData>
    <row r="1" spans="1:6" ht="36" customHeight="1" thickBot="1">
      <c r="A1" s="860" t="s">
        <v>481</v>
      </c>
      <c r="B1" s="861"/>
      <c r="C1" s="861"/>
      <c r="D1" s="861"/>
      <c r="E1" s="861"/>
      <c r="F1" s="862"/>
    </row>
    <row r="2" spans="1:6" ht="36" customHeight="1" thickBot="1">
      <c r="A2" s="479" t="s">
        <v>221</v>
      </c>
      <c r="B2" s="27" t="s">
        <v>125</v>
      </c>
      <c r="C2" s="480" t="s">
        <v>72</v>
      </c>
      <c r="D2" s="27" t="s">
        <v>73</v>
      </c>
      <c r="E2" s="480" t="s">
        <v>74</v>
      </c>
      <c r="F2" s="27" t="s">
        <v>75</v>
      </c>
    </row>
    <row r="3" spans="1:6" ht="15.75" customHeight="1">
      <c r="A3" s="68" t="s">
        <v>287</v>
      </c>
      <c r="B3" s="517">
        <v>85.321100000000001</v>
      </c>
      <c r="C3" s="518">
        <v>0</v>
      </c>
      <c r="D3" s="517">
        <v>0</v>
      </c>
      <c r="E3" s="518">
        <v>0</v>
      </c>
      <c r="F3" s="517">
        <v>996.54254000000003</v>
      </c>
    </row>
    <row r="4" spans="1:6" ht="15" customHeight="1">
      <c r="A4" s="68" t="s">
        <v>70</v>
      </c>
      <c r="B4" s="517">
        <v>127778.39786</v>
      </c>
      <c r="C4" s="518">
        <v>965</v>
      </c>
      <c r="D4" s="517">
        <v>8486</v>
      </c>
      <c r="E4" s="518">
        <v>995552.52581000002</v>
      </c>
      <c r="F4" s="517">
        <v>4720667.7099900004</v>
      </c>
    </row>
    <row r="5" spans="1:6" ht="15" customHeight="1">
      <c r="A5" s="68" t="s">
        <v>3</v>
      </c>
      <c r="B5" s="517">
        <v>153381.60954</v>
      </c>
      <c r="C5" s="518">
        <v>795</v>
      </c>
      <c r="D5" s="517">
        <v>5504</v>
      </c>
      <c r="E5" s="518">
        <v>269617.49712000001</v>
      </c>
      <c r="F5" s="517">
        <v>2061660.78749</v>
      </c>
    </row>
    <row r="6" spans="1:6" ht="15" customHeight="1">
      <c r="A6" s="68" t="s">
        <v>11</v>
      </c>
      <c r="B6" s="517">
        <v>269485.946</v>
      </c>
      <c r="C6" s="518">
        <v>1360</v>
      </c>
      <c r="D6" s="517">
        <v>9829</v>
      </c>
      <c r="E6" s="518">
        <v>705430.62829000002</v>
      </c>
      <c r="F6" s="517">
        <v>4201194.0880500004</v>
      </c>
    </row>
    <row r="7" spans="1:6" ht="15" customHeight="1">
      <c r="A7" s="68" t="s">
        <v>5</v>
      </c>
      <c r="B7" s="517">
        <v>91396.538400000005</v>
      </c>
      <c r="C7" s="518">
        <v>425</v>
      </c>
      <c r="D7" s="517">
        <v>4242</v>
      </c>
      <c r="E7" s="518">
        <v>226807.94214999999</v>
      </c>
      <c r="F7" s="517">
        <v>814440.97048000002</v>
      </c>
    </row>
    <row r="8" spans="1:6" ht="15" customHeight="1">
      <c r="A8" s="68" t="s">
        <v>8</v>
      </c>
      <c r="B8" s="517">
        <v>136088.7231</v>
      </c>
      <c r="C8" s="518">
        <v>815</v>
      </c>
      <c r="D8" s="517">
        <v>4428.9840000000004</v>
      </c>
      <c r="E8" s="518">
        <v>266184.16912999999</v>
      </c>
      <c r="F8" s="517">
        <v>1827136.4442</v>
      </c>
    </row>
    <row r="9" spans="1:6" ht="15" customHeight="1">
      <c r="A9" s="68" t="s">
        <v>7</v>
      </c>
      <c r="B9" s="517">
        <v>122226.56148999999</v>
      </c>
      <c r="C9" s="518">
        <v>500</v>
      </c>
      <c r="D9" s="517">
        <v>4499.6000000000004</v>
      </c>
      <c r="E9" s="518">
        <v>307056.06258999999</v>
      </c>
      <c r="F9" s="517">
        <v>1467871.5742599999</v>
      </c>
    </row>
    <row r="10" spans="1:6" ht="15" customHeight="1">
      <c r="A10" s="68" t="s">
        <v>14</v>
      </c>
      <c r="B10" s="517">
        <v>443949.34256999998</v>
      </c>
      <c r="C10" s="518">
        <v>2030</v>
      </c>
      <c r="D10" s="517">
        <v>13699.24576</v>
      </c>
      <c r="E10" s="518">
        <v>1443109.13698</v>
      </c>
      <c r="F10" s="517">
        <v>3835717.5046299999</v>
      </c>
    </row>
    <row r="11" spans="1:6" ht="15" customHeight="1">
      <c r="A11" s="68" t="s">
        <v>12</v>
      </c>
      <c r="B11" s="517">
        <v>175340.23538999999</v>
      </c>
      <c r="C11" s="518">
        <v>975</v>
      </c>
      <c r="D11" s="517">
        <v>6215</v>
      </c>
      <c r="E11" s="518">
        <v>343644.12261999998</v>
      </c>
      <c r="F11" s="517">
        <v>2050412.9809999999</v>
      </c>
    </row>
    <row r="12" spans="1:6" ht="15" customHeight="1">
      <c r="A12" s="68" t="s">
        <v>9</v>
      </c>
      <c r="B12" s="517">
        <v>121392.28195999999</v>
      </c>
      <c r="C12" s="518">
        <v>675</v>
      </c>
      <c r="D12" s="517">
        <v>3899.9821400000001</v>
      </c>
      <c r="E12" s="518">
        <v>201431.97023000001</v>
      </c>
      <c r="F12" s="517">
        <v>1753547.61054</v>
      </c>
    </row>
    <row r="13" spans="1:6" ht="15" customHeight="1">
      <c r="A13" s="68" t="s">
        <v>4</v>
      </c>
      <c r="B13" s="517">
        <v>105890.63158</v>
      </c>
      <c r="C13" s="518">
        <v>670</v>
      </c>
      <c r="D13" s="517">
        <v>4284.5</v>
      </c>
      <c r="E13" s="518">
        <v>201576.19787</v>
      </c>
      <c r="F13" s="517">
        <v>1865908.8478999999</v>
      </c>
    </row>
    <row r="14" spans="1:6" ht="15" customHeight="1">
      <c r="A14" s="68" t="s">
        <v>2</v>
      </c>
      <c r="B14" s="517">
        <v>255164.80259000001</v>
      </c>
      <c r="C14" s="518">
        <v>1590</v>
      </c>
      <c r="D14" s="517">
        <v>11492</v>
      </c>
      <c r="E14" s="518">
        <v>432508.30498999998</v>
      </c>
      <c r="F14" s="517">
        <v>4828330.3660000004</v>
      </c>
    </row>
    <row r="15" spans="1:6" ht="15" customHeight="1">
      <c r="A15" s="68" t="s">
        <v>6</v>
      </c>
      <c r="B15" s="517">
        <v>317886.28759999998</v>
      </c>
      <c r="C15" s="518">
        <v>1195</v>
      </c>
      <c r="D15" s="517">
        <v>12964.99</v>
      </c>
      <c r="E15" s="518">
        <v>927743.47429000004</v>
      </c>
      <c r="F15" s="517">
        <v>2482921.8293300001</v>
      </c>
    </row>
    <row r="16" spans="1:6" ht="15" customHeight="1">
      <c r="A16" s="68" t="s">
        <v>10</v>
      </c>
      <c r="B16" s="517">
        <v>117170.12233</v>
      </c>
      <c r="C16" s="518">
        <v>515</v>
      </c>
      <c r="D16" s="517">
        <v>3494</v>
      </c>
      <c r="E16" s="518">
        <v>139096.09979000001</v>
      </c>
      <c r="F16" s="517">
        <v>1704835.328</v>
      </c>
    </row>
    <row r="17" spans="1:7" ht="15" customHeight="1" thickBot="1">
      <c r="A17" s="68" t="s">
        <v>13</v>
      </c>
      <c r="B17" s="517">
        <v>133674.70800000001</v>
      </c>
      <c r="C17" s="518">
        <v>780</v>
      </c>
      <c r="D17" s="517">
        <v>3760</v>
      </c>
      <c r="E17" s="518">
        <v>180828.7501</v>
      </c>
      <c r="F17" s="517">
        <v>1850267.9680000001</v>
      </c>
    </row>
    <row r="18" spans="1:7" ht="15" customHeight="1" thickBot="1">
      <c r="A18" s="28" t="s">
        <v>71</v>
      </c>
      <c r="B18" s="519">
        <v>2570911.5101200002</v>
      </c>
      <c r="C18" s="519">
        <v>13290</v>
      </c>
      <c r="D18" s="519">
        <v>96799.301900000006</v>
      </c>
      <c r="E18" s="519">
        <v>6640586.8819599999</v>
      </c>
      <c r="F18" s="519">
        <v>35465910.552409999</v>
      </c>
      <c r="G18" s="32"/>
    </row>
    <row r="19" spans="1:7">
      <c r="A19" s="2" t="s">
        <v>288</v>
      </c>
      <c r="G19" s="32"/>
    </row>
    <row r="20" spans="1:7">
      <c r="A20" s="388" t="s">
        <v>440</v>
      </c>
    </row>
    <row r="21" spans="1:7" ht="15.75" thickBot="1"/>
    <row r="22" spans="1:7" ht="30" customHeight="1" thickBot="1">
      <c r="A22" s="860" t="s">
        <v>482</v>
      </c>
      <c r="B22" s="861"/>
      <c r="C22" s="861"/>
      <c r="D22" s="861"/>
      <c r="E22" s="861"/>
      <c r="F22" s="862"/>
      <c r="G22" s="32"/>
    </row>
    <row r="23" spans="1:7" ht="38.25" customHeight="1" thickBot="1">
      <c r="A23" s="27" t="s">
        <v>221</v>
      </c>
      <c r="B23" s="27" t="s">
        <v>125</v>
      </c>
      <c r="C23" s="181" t="s">
        <v>72</v>
      </c>
      <c r="D23" s="27" t="s">
        <v>73</v>
      </c>
      <c r="E23" s="181" t="s">
        <v>74</v>
      </c>
      <c r="F23" s="27" t="s">
        <v>75</v>
      </c>
    </row>
    <row r="24" spans="1:7" ht="15" customHeight="1">
      <c r="A24" s="69" t="s">
        <v>70</v>
      </c>
      <c r="B24" s="365">
        <v>142361</v>
      </c>
      <c r="C24" s="366">
        <v>194</v>
      </c>
      <c r="D24" s="367">
        <v>729</v>
      </c>
      <c r="E24" s="366">
        <v>199856</v>
      </c>
      <c r="F24" s="367">
        <v>441046</v>
      </c>
    </row>
    <row r="25" spans="1:7" ht="15" customHeight="1">
      <c r="A25" s="69" t="s">
        <v>3</v>
      </c>
      <c r="B25" s="365">
        <v>163009</v>
      </c>
      <c r="C25" s="366">
        <v>159</v>
      </c>
      <c r="D25" s="365">
        <v>480</v>
      </c>
      <c r="E25" s="366">
        <v>77528</v>
      </c>
      <c r="F25" s="365">
        <v>213682</v>
      </c>
    </row>
    <row r="26" spans="1:7" ht="15" customHeight="1">
      <c r="A26" s="69" t="s">
        <v>11</v>
      </c>
      <c r="B26" s="365">
        <v>287923</v>
      </c>
      <c r="C26" s="366">
        <v>273</v>
      </c>
      <c r="D26" s="365">
        <v>861</v>
      </c>
      <c r="E26" s="366">
        <v>178138</v>
      </c>
      <c r="F26" s="365">
        <v>426590</v>
      </c>
    </row>
    <row r="27" spans="1:7" ht="15" customHeight="1">
      <c r="A27" s="69" t="s">
        <v>5</v>
      </c>
      <c r="B27" s="365">
        <v>103709</v>
      </c>
      <c r="C27" s="366">
        <v>85</v>
      </c>
      <c r="D27" s="365">
        <v>361</v>
      </c>
      <c r="E27" s="366">
        <v>63801</v>
      </c>
      <c r="F27" s="365">
        <v>85598</v>
      </c>
    </row>
    <row r="28" spans="1:7" ht="15" customHeight="1">
      <c r="A28" s="69" t="s">
        <v>8</v>
      </c>
      <c r="B28" s="365">
        <v>144928</v>
      </c>
      <c r="C28" s="366">
        <v>163</v>
      </c>
      <c r="D28" s="365">
        <v>384</v>
      </c>
      <c r="E28" s="366">
        <v>73844</v>
      </c>
      <c r="F28" s="365">
        <v>186727</v>
      </c>
    </row>
    <row r="29" spans="1:7" ht="15" customHeight="1">
      <c r="A29" s="69" t="s">
        <v>7</v>
      </c>
      <c r="B29" s="365">
        <v>132300</v>
      </c>
      <c r="C29" s="366">
        <v>100</v>
      </c>
      <c r="D29" s="365">
        <v>395</v>
      </c>
      <c r="E29" s="366">
        <v>83796</v>
      </c>
      <c r="F29" s="365">
        <v>150961</v>
      </c>
    </row>
    <row r="30" spans="1:7" ht="15" customHeight="1">
      <c r="A30" s="69" t="s">
        <v>14</v>
      </c>
      <c r="B30" s="365">
        <v>494589</v>
      </c>
      <c r="C30" s="366">
        <v>406</v>
      </c>
      <c r="D30" s="365">
        <v>1200</v>
      </c>
      <c r="E30" s="366">
        <v>410044</v>
      </c>
      <c r="F30" s="365">
        <v>392786</v>
      </c>
    </row>
    <row r="31" spans="1:7" ht="15" customHeight="1">
      <c r="A31" s="69" t="s">
        <v>12</v>
      </c>
      <c r="B31" s="365">
        <v>189431</v>
      </c>
      <c r="C31" s="366">
        <v>195</v>
      </c>
      <c r="D31" s="365">
        <v>537</v>
      </c>
      <c r="E31" s="366">
        <v>96881</v>
      </c>
      <c r="F31" s="365">
        <v>209819</v>
      </c>
    </row>
    <row r="32" spans="1:7" ht="15" customHeight="1">
      <c r="A32" s="69" t="s">
        <v>9</v>
      </c>
      <c r="B32" s="365">
        <v>128009</v>
      </c>
      <c r="C32" s="366">
        <v>136</v>
      </c>
      <c r="D32" s="365">
        <v>339</v>
      </c>
      <c r="E32" s="366">
        <v>58494</v>
      </c>
      <c r="F32" s="365">
        <v>179743</v>
      </c>
    </row>
    <row r="33" spans="1:6" ht="15" customHeight="1">
      <c r="A33" s="69" t="s">
        <v>4</v>
      </c>
      <c r="B33" s="365">
        <v>114355</v>
      </c>
      <c r="C33" s="366">
        <v>134</v>
      </c>
      <c r="D33" s="365">
        <v>368</v>
      </c>
      <c r="E33" s="366">
        <v>54129</v>
      </c>
      <c r="F33" s="365">
        <v>191227</v>
      </c>
    </row>
    <row r="34" spans="1:6" ht="15" customHeight="1">
      <c r="A34" s="69" t="s">
        <v>2</v>
      </c>
      <c r="B34" s="365">
        <v>275701</v>
      </c>
      <c r="C34" s="366">
        <v>320</v>
      </c>
      <c r="D34" s="365">
        <v>999</v>
      </c>
      <c r="E34" s="366">
        <v>118053</v>
      </c>
      <c r="F34" s="365">
        <v>493443</v>
      </c>
    </row>
    <row r="35" spans="1:6" ht="15" customHeight="1">
      <c r="A35" s="69" t="s">
        <v>6</v>
      </c>
      <c r="B35" s="365">
        <v>367807</v>
      </c>
      <c r="C35" s="366">
        <v>242</v>
      </c>
      <c r="D35" s="365">
        <v>1127</v>
      </c>
      <c r="E35" s="366">
        <v>233521</v>
      </c>
      <c r="F35" s="365">
        <v>257935</v>
      </c>
    </row>
    <row r="36" spans="1:6" ht="15" customHeight="1">
      <c r="A36" s="69" t="s">
        <v>10</v>
      </c>
      <c r="B36" s="365">
        <v>119962</v>
      </c>
      <c r="C36" s="366">
        <v>103</v>
      </c>
      <c r="D36" s="365">
        <v>305</v>
      </c>
      <c r="E36" s="366">
        <v>44733</v>
      </c>
      <c r="F36" s="365">
        <v>175968</v>
      </c>
    </row>
    <row r="37" spans="1:6" ht="15" customHeight="1" thickBot="1">
      <c r="A37" s="69" t="s">
        <v>13</v>
      </c>
      <c r="B37" s="365">
        <v>136959</v>
      </c>
      <c r="C37" s="366">
        <v>156</v>
      </c>
      <c r="D37" s="365">
        <v>328</v>
      </c>
      <c r="E37" s="366">
        <v>60451</v>
      </c>
      <c r="F37" s="369">
        <v>191086</v>
      </c>
    </row>
    <row r="38" spans="1:6" ht="15" customHeight="1" thickBot="1">
      <c r="A38" s="28" t="s">
        <v>71</v>
      </c>
      <c r="B38" s="368">
        <v>2801043</v>
      </c>
      <c r="C38" s="368">
        <v>2666</v>
      </c>
      <c r="D38" s="368">
        <v>8413</v>
      </c>
      <c r="E38" s="368">
        <v>1753269</v>
      </c>
      <c r="F38" s="368">
        <v>3596611</v>
      </c>
    </row>
    <row r="39" spans="1:6">
      <c r="A39" s="31" t="s">
        <v>362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4294967294" r:id="rId1"/>
  <headerFooter>
    <oddHeader>&amp;RPříloha č. 14b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1"/>
  <sheetViews>
    <sheetView view="pageBreakPreview" zoomScale="70" zoomScaleNormal="100" zoomScaleSheetLayoutView="70" workbookViewId="0">
      <selection sqref="A1:K1"/>
    </sheetView>
  </sheetViews>
  <sheetFormatPr defaultColWidth="10.7109375" defaultRowHeight="15"/>
  <cols>
    <col min="1" max="1" width="27.28515625" style="2" customWidth="1"/>
    <col min="2" max="11" width="18.28515625" style="2" customWidth="1"/>
    <col min="12" max="12" width="10.7109375" style="2"/>
    <col min="13" max="13" width="21.28515625" style="33" customWidth="1"/>
    <col min="14" max="14" width="10.7109375" style="33"/>
    <col min="15" max="15" width="16.85546875" style="33" customWidth="1"/>
    <col min="16" max="16" width="15.28515625" style="33" customWidth="1"/>
    <col min="17" max="17" width="14.140625" style="33" customWidth="1"/>
    <col min="18" max="18" width="16.42578125" style="33" customWidth="1"/>
    <col min="19" max="19" width="13.28515625" style="33" customWidth="1"/>
    <col min="20" max="22" width="11.42578125" style="33" bestFit="1" customWidth="1"/>
    <col min="23" max="23" width="11" style="33" bestFit="1" customWidth="1"/>
    <col min="24" max="24" width="14.28515625" style="33" bestFit="1" customWidth="1"/>
    <col min="25" max="16384" width="10.7109375" style="2"/>
  </cols>
  <sheetData>
    <row r="1" spans="1:11" ht="30" customHeight="1" thickBot="1">
      <c r="A1" s="863" t="s">
        <v>483</v>
      </c>
      <c r="B1" s="864"/>
      <c r="C1" s="864"/>
      <c r="D1" s="864"/>
      <c r="E1" s="864"/>
      <c r="F1" s="864"/>
      <c r="G1" s="864"/>
      <c r="H1" s="864"/>
      <c r="I1" s="864"/>
      <c r="J1" s="864"/>
      <c r="K1" s="865"/>
    </row>
    <row r="2" spans="1:11" ht="17.25" customHeight="1" thickBot="1">
      <c r="A2" s="866" t="s">
        <v>221</v>
      </c>
      <c r="B2" s="869" t="s">
        <v>66</v>
      </c>
      <c r="C2" s="870"/>
      <c r="D2" s="870"/>
      <c r="E2" s="870"/>
      <c r="F2" s="870"/>
      <c r="G2" s="870"/>
      <c r="H2" s="870"/>
      <c r="I2" s="870"/>
      <c r="J2" s="870"/>
      <c r="K2" s="871"/>
    </row>
    <row r="3" spans="1:11" ht="17.25" customHeight="1" thickBot="1">
      <c r="A3" s="867"/>
      <c r="B3" s="872" t="s">
        <v>84</v>
      </c>
      <c r="C3" s="873"/>
      <c r="D3" s="873"/>
      <c r="E3" s="873"/>
      <c r="F3" s="874"/>
      <c r="G3" s="872" t="s">
        <v>79</v>
      </c>
      <c r="H3" s="873"/>
      <c r="I3" s="873"/>
      <c r="J3" s="873"/>
      <c r="K3" s="874"/>
    </row>
    <row r="4" spans="1:11" ht="63.75" customHeight="1" thickBot="1">
      <c r="A4" s="868"/>
      <c r="B4" s="27" t="s">
        <v>126</v>
      </c>
      <c r="C4" s="480" t="s">
        <v>81</v>
      </c>
      <c r="D4" s="27" t="s">
        <v>127</v>
      </c>
      <c r="E4" s="480" t="s">
        <v>80</v>
      </c>
      <c r="F4" s="27" t="s">
        <v>128</v>
      </c>
      <c r="G4" s="181" t="s">
        <v>126</v>
      </c>
      <c r="H4" s="27" t="s">
        <v>81</v>
      </c>
      <c r="I4" s="27" t="s">
        <v>127</v>
      </c>
      <c r="J4" s="181" t="s">
        <v>80</v>
      </c>
      <c r="K4" s="27" t="s">
        <v>128</v>
      </c>
    </row>
    <row r="5" spans="1:11" ht="17.25" customHeight="1">
      <c r="A5" s="69" t="s">
        <v>70</v>
      </c>
      <c r="B5" s="520">
        <v>1143</v>
      </c>
      <c r="C5" s="521">
        <v>170596.93100000001</v>
      </c>
      <c r="D5" s="521">
        <v>104892.435</v>
      </c>
      <c r="E5" s="522">
        <v>1098.5150000000001</v>
      </c>
      <c r="F5" s="521">
        <v>662.87900000000002</v>
      </c>
      <c r="G5" s="370">
        <v>133</v>
      </c>
      <c r="H5" s="371">
        <v>14086</v>
      </c>
      <c r="I5" s="370">
        <v>16783</v>
      </c>
      <c r="J5" s="371">
        <v>45</v>
      </c>
      <c r="K5" s="370">
        <v>9</v>
      </c>
    </row>
    <row r="6" spans="1:11" ht="17.25" customHeight="1">
      <c r="A6" s="69" t="s">
        <v>3</v>
      </c>
      <c r="B6" s="520">
        <v>824</v>
      </c>
      <c r="C6" s="520">
        <v>118235.09299999999</v>
      </c>
      <c r="D6" s="520">
        <v>67614.010999999999</v>
      </c>
      <c r="E6" s="522">
        <v>925</v>
      </c>
      <c r="F6" s="520">
        <v>674.46299999999997</v>
      </c>
      <c r="G6" s="370">
        <v>93</v>
      </c>
      <c r="H6" s="371">
        <v>8799</v>
      </c>
      <c r="I6" s="370">
        <v>10905</v>
      </c>
      <c r="J6" s="371">
        <v>37</v>
      </c>
      <c r="K6" s="370">
        <v>8</v>
      </c>
    </row>
    <row r="7" spans="1:11" ht="17.25" customHeight="1">
      <c r="A7" s="69" t="s">
        <v>11</v>
      </c>
      <c r="B7" s="520">
        <v>1397</v>
      </c>
      <c r="C7" s="520">
        <v>194385.17280999999</v>
      </c>
      <c r="D7" s="520">
        <v>111393.58100000001</v>
      </c>
      <c r="E7" s="522">
        <v>1900</v>
      </c>
      <c r="F7" s="520">
        <v>532.26800000000003</v>
      </c>
      <c r="G7" s="370">
        <v>156</v>
      </c>
      <c r="H7" s="371">
        <v>14155</v>
      </c>
      <c r="I7" s="370">
        <v>17817</v>
      </c>
      <c r="J7" s="371">
        <v>76</v>
      </c>
      <c r="K7" s="370">
        <v>11</v>
      </c>
    </row>
    <row r="8" spans="1:11" ht="17.25" customHeight="1">
      <c r="A8" s="69" t="s">
        <v>5</v>
      </c>
      <c r="B8" s="520">
        <v>761</v>
      </c>
      <c r="C8" s="520">
        <v>95841.12</v>
      </c>
      <c r="D8" s="520">
        <v>58831.892</v>
      </c>
      <c r="E8" s="522">
        <v>875</v>
      </c>
      <c r="F8" s="520">
        <v>621.64400000000001</v>
      </c>
      <c r="G8" s="370">
        <v>87</v>
      </c>
      <c r="H8" s="371">
        <v>7409</v>
      </c>
      <c r="I8" s="370">
        <v>9427</v>
      </c>
      <c r="J8" s="371">
        <v>37</v>
      </c>
      <c r="K8" s="370">
        <v>9</v>
      </c>
    </row>
    <row r="9" spans="1:11" ht="17.25" customHeight="1">
      <c r="A9" s="69" t="s">
        <v>8</v>
      </c>
      <c r="B9" s="520">
        <v>702</v>
      </c>
      <c r="C9" s="520">
        <v>104767.16639</v>
      </c>
      <c r="D9" s="520">
        <v>60155.576999999997</v>
      </c>
      <c r="E9" s="522">
        <v>950</v>
      </c>
      <c r="F9" s="520">
        <v>338.42500000000001</v>
      </c>
      <c r="G9" s="370">
        <v>80</v>
      </c>
      <c r="H9" s="371">
        <v>7539</v>
      </c>
      <c r="I9" s="370">
        <v>9733</v>
      </c>
      <c r="J9" s="371">
        <v>38</v>
      </c>
      <c r="K9" s="370">
        <v>7</v>
      </c>
    </row>
    <row r="10" spans="1:11" ht="17.25" customHeight="1">
      <c r="A10" s="69" t="s">
        <v>7</v>
      </c>
      <c r="B10" s="520">
        <v>1027</v>
      </c>
      <c r="C10" s="520">
        <v>108934.935</v>
      </c>
      <c r="D10" s="520">
        <v>67006.983749999999</v>
      </c>
      <c r="E10" s="522">
        <v>1075</v>
      </c>
      <c r="F10" s="520">
        <v>901.11400000000003</v>
      </c>
      <c r="G10" s="370">
        <v>117</v>
      </c>
      <c r="H10" s="371">
        <v>8078</v>
      </c>
      <c r="I10" s="370">
        <v>10732</v>
      </c>
      <c r="J10" s="371">
        <v>44</v>
      </c>
      <c r="K10" s="370">
        <v>11</v>
      </c>
    </row>
    <row r="11" spans="1:11" ht="17.25" customHeight="1">
      <c r="A11" s="69" t="s">
        <v>14</v>
      </c>
      <c r="B11" s="520">
        <v>3436</v>
      </c>
      <c r="C11" s="520">
        <v>368696.94099999999</v>
      </c>
      <c r="D11" s="520">
        <v>240525.16099999999</v>
      </c>
      <c r="E11" s="522">
        <v>3866.86</v>
      </c>
      <c r="F11" s="520">
        <v>3436.8209999999999</v>
      </c>
      <c r="G11" s="370">
        <v>388</v>
      </c>
      <c r="H11" s="371">
        <v>27379</v>
      </c>
      <c r="I11" s="370">
        <v>39159</v>
      </c>
      <c r="J11" s="371">
        <v>155</v>
      </c>
      <c r="K11" s="370">
        <v>53</v>
      </c>
    </row>
    <row r="12" spans="1:11" ht="17.25" customHeight="1">
      <c r="A12" s="69" t="s">
        <v>12</v>
      </c>
      <c r="B12" s="520">
        <v>808</v>
      </c>
      <c r="C12" s="520">
        <v>126219.17</v>
      </c>
      <c r="D12" s="520">
        <v>74368.581999999995</v>
      </c>
      <c r="E12" s="522">
        <v>1350</v>
      </c>
      <c r="F12" s="520">
        <v>720.35199999999998</v>
      </c>
      <c r="G12" s="370">
        <v>92</v>
      </c>
      <c r="H12" s="371">
        <v>9712</v>
      </c>
      <c r="I12" s="370">
        <v>12025</v>
      </c>
      <c r="J12" s="371">
        <v>54</v>
      </c>
      <c r="K12" s="370">
        <v>9</v>
      </c>
    </row>
    <row r="13" spans="1:11" ht="17.25" customHeight="1">
      <c r="A13" s="69" t="s">
        <v>9</v>
      </c>
      <c r="B13" s="520">
        <v>786</v>
      </c>
      <c r="C13" s="520">
        <v>111905.77800000001</v>
      </c>
      <c r="D13" s="520">
        <v>65392.436000000002</v>
      </c>
      <c r="E13" s="522">
        <v>1300</v>
      </c>
      <c r="F13" s="520">
        <v>672.46100000000001</v>
      </c>
      <c r="G13" s="370">
        <v>89</v>
      </c>
      <c r="H13" s="371">
        <v>8073</v>
      </c>
      <c r="I13" s="370">
        <v>10409</v>
      </c>
      <c r="J13" s="371">
        <v>52</v>
      </c>
      <c r="K13" s="370">
        <v>9</v>
      </c>
    </row>
    <row r="14" spans="1:11" ht="17.25" customHeight="1">
      <c r="A14" s="69" t="s">
        <v>4</v>
      </c>
      <c r="B14" s="520">
        <v>1081</v>
      </c>
      <c r="C14" s="520">
        <v>129508.921</v>
      </c>
      <c r="D14" s="520">
        <v>76651.320000000007</v>
      </c>
      <c r="E14" s="522">
        <v>1075</v>
      </c>
      <c r="F14" s="520">
        <v>1058.2159999999999</v>
      </c>
      <c r="G14" s="370">
        <v>124</v>
      </c>
      <c r="H14" s="371">
        <v>9718</v>
      </c>
      <c r="I14" s="370">
        <v>12339</v>
      </c>
      <c r="J14" s="371">
        <v>43</v>
      </c>
      <c r="K14" s="370">
        <v>14</v>
      </c>
    </row>
    <row r="15" spans="1:11" ht="17.25" customHeight="1">
      <c r="A15" s="69" t="s">
        <v>2</v>
      </c>
      <c r="B15" s="520">
        <v>1694</v>
      </c>
      <c r="C15" s="520">
        <v>237307.68950000001</v>
      </c>
      <c r="D15" s="520">
        <v>138458.16226000001</v>
      </c>
      <c r="E15" s="522">
        <v>2325</v>
      </c>
      <c r="F15" s="520">
        <v>954.654</v>
      </c>
      <c r="G15" s="370">
        <v>192</v>
      </c>
      <c r="H15" s="371">
        <v>18489</v>
      </c>
      <c r="I15" s="370">
        <v>22242</v>
      </c>
      <c r="J15" s="371">
        <v>94</v>
      </c>
      <c r="K15" s="370">
        <v>13</v>
      </c>
    </row>
    <row r="16" spans="1:11" ht="17.25" customHeight="1">
      <c r="A16" s="69" t="s">
        <v>6</v>
      </c>
      <c r="B16" s="520">
        <v>1662</v>
      </c>
      <c r="C16" s="520">
        <v>222701.41107</v>
      </c>
      <c r="D16" s="520">
        <v>126852.772</v>
      </c>
      <c r="E16" s="522">
        <v>2485.48</v>
      </c>
      <c r="F16" s="520">
        <v>802.096</v>
      </c>
      <c r="G16" s="370">
        <v>186</v>
      </c>
      <c r="H16" s="371">
        <v>16687</v>
      </c>
      <c r="I16" s="370">
        <v>20500</v>
      </c>
      <c r="J16" s="371">
        <v>101</v>
      </c>
      <c r="K16" s="370">
        <v>10</v>
      </c>
    </row>
    <row r="17" spans="1:24" ht="17.25" customHeight="1">
      <c r="A17" s="69" t="s">
        <v>10</v>
      </c>
      <c r="B17" s="520">
        <v>583</v>
      </c>
      <c r="C17" s="520">
        <v>81452.637000000002</v>
      </c>
      <c r="D17" s="520">
        <v>46982.671000000002</v>
      </c>
      <c r="E17" s="522">
        <v>875</v>
      </c>
      <c r="F17" s="520">
        <v>300</v>
      </c>
      <c r="G17" s="370">
        <v>65</v>
      </c>
      <c r="H17" s="371">
        <v>6042</v>
      </c>
      <c r="I17" s="370">
        <v>7503</v>
      </c>
      <c r="J17" s="371">
        <v>35</v>
      </c>
      <c r="K17" s="370">
        <v>3</v>
      </c>
    </row>
    <row r="18" spans="1:24" ht="17.25" customHeight="1" thickBot="1">
      <c r="A18" s="69" t="s">
        <v>13</v>
      </c>
      <c r="B18" s="520">
        <v>643</v>
      </c>
      <c r="C18" s="520">
        <v>91812.258000000002</v>
      </c>
      <c r="D18" s="520">
        <v>56038.504999999997</v>
      </c>
      <c r="E18" s="522">
        <v>909.6</v>
      </c>
      <c r="F18" s="520">
        <v>803.34500000000003</v>
      </c>
      <c r="G18" s="373">
        <v>74</v>
      </c>
      <c r="H18" s="371">
        <v>6820</v>
      </c>
      <c r="I18" s="373">
        <v>9012</v>
      </c>
      <c r="J18" s="371">
        <v>37</v>
      </c>
      <c r="K18" s="373">
        <v>10</v>
      </c>
    </row>
    <row r="19" spans="1:24" ht="17.25" customHeight="1" thickBot="1">
      <c r="A19" s="28" t="s">
        <v>71</v>
      </c>
      <c r="B19" s="523">
        <v>16547</v>
      </c>
      <c r="C19" s="523">
        <v>2162365.22377</v>
      </c>
      <c r="D19" s="523">
        <v>1295164.08901</v>
      </c>
      <c r="E19" s="524">
        <v>21010.455000000002</v>
      </c>
      <c r="F19" s="523">
        <f>SUM(F5:F18)</f>
        <v>12478.737999999999</v>
      </c>
      <c r="G19" s="372">
        <v>1876</v>
      </c>
      <c r="H19" s="372">
        <v>162986</v>
      </c>
      <c r="I19" s="372">
        <v>208586</v>
      </c>
      <c r="J19" s="372">
        <v>848</v>
      </c>
      <c r="K19" s="372">
        <v>176</v>
      </c>
      <c r="X19" s="2"/>
    </row>
    <row r="20" spans="1:24">
      <c r="A20" s="388" t="s">
        <v>441</v>
      </c>
    </row>
    <row r="21" spans="1:24">
      <c r="A21" s="31"/>
      <c r="C21" s="16"/>
      <c r="D21" s="16"/>
      <c r="E21" s="16"/>
      <c r="F21" s="16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68" orientation="landscape" horizontalDpi="4294967294" r:id="rId1"/>
  <headerFooter>
    <oddHeader>&amp;RPříloha č. 14c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view="pageBreakPreview" zoomScale="80" zoomScaleNormal="100" zoomScaleSheetLayoutView="80" workbookViewId="0">
      <selection sqref="A1:A2"/>
    </sheetView>
  </sheetViews>
  <sheetFormatPr defaultRowHeight="15"/>
  <cols>
    <col min="1" max="1" width="27.7109375" style="211" customWidth="1"/>
    <col min="2" max="11" width="23" style="212" customWidth="1"/>
    <col min="12" max="16384" width="9.140625" style="211"/>
  </cols>
  <sheetData>
    <row r="1" spans="1:11" ht="37.5" customHeight="1">
      <c r="A1" s="626" t="s">
        <v>470</v>
      </c>
      <c r="B1" s="621" t="s">
        <v>469</v>
      </c>
      <c r="C1" s="622"/>
      <c r="D1" s="623"/>
      <c r="E1" s="624" t="s">
        <v>536</v>
      </c>
      <c r="F1" s="625"/>
      <c r="G1" s="625"/>
    </row>
    <row r="2" spans="1:11" ht="41.25" customHeight="1">
      <c r="A2" s="627"/>
      <c r="B2" s="490" t="s">
        <v>466</v>
      </c>
      <c r="C2" s="491" t="s">
        <v>467</v>
      </c>
      <c r="D2" s="492" t="s">
        <v>468</v>
      </c>
      <c r="E2" s="493" t="s">
        <v>466</v>
      </c>
      <c r="F2" s="491" t="s">
        <v>467</v>
      </c>
      <c r="G2" s="491" t="s">
        <v>468</v>
      </c>
      <c r="H2" s="211"/>
      <c r="I2" s="211"/>
      <c r="J2" s="211"/>
      <c r="K2" s="211"/>
    </row>
    <row r="3" spans="1:11" ht="20.25" customHeight="1">
      <c r="A3" s="494" t="s">
        <v>387</v>
      </c>
      <c r="B3" s="481">
        <v>1137</v>
      </c>
      <c r="C3" s="482">
        <v>67</v>
      </c>
      <c r="D3" s="483">
        <v>1204</v>
      </c>
      <c r="E3" s="488">
        <v>1165</v>
      </c>
      <c r="F3" s="482">
        <v>67</v>
      </c>
      <c r="G3" s="483">
        <v>1232</v>
      </c>
      <c r="H3" s="211"/>
      <c r="I3" s="211"/>
      <c r="J3" s="211"/>
      <c r="K3" s="211"/>
    </row>
    <row r="4" spans="1:11" ht="20.25" customHeight="1">
      <c r="A4" s="494" t="s">
        <v>386</v>
      </c>
      <c r="B4" s="481">
        <v>650</v>
      </c>
      <c r="C4" s="482">
        <v>37</v>
      </c>
      <c r="D4" s="483">
        <v>687</v>
      </c>
      <c r="E4" s="488">
        <v>674</v>
      </c>
      <c r="F4" s="482">
        <v>37</v>
      </c>
      <c r="G4" s="483">
        <v>711</v>
      </c>
      <c r="H4" s="211"/>
      <c r="I4" s="211"/>
      <c r="J4" s="211"/>
      <c r="K4" s="211"/>
    </row>
    <row r="5" spans="1:11" ht="20.25" customHeight="1">
      <c r="A5" s="494" t="s">
        <v>385</v>
      </c>
      <c r="B5" s="481">
        <v>566</v>
      </c>
      <c r="C5" s="482">
        <v>24</v>
      </c>
      <c r="D5" s="483">
        <v>590</v>
      </c>
      <c r="E5" s="488">
        <v>584</v>
      </c>
      <c r="F5" s="482">
        <v>24</v>
      </c>
      <c r="G5" s="483">
        <v>608</v>
      </c>
      <c r="H5" s="211"/>
      <c r="I5" s="211"/>
      <c r="J5" s="211"/>
      <c r="K5" s="211"/>
    </row>
    <row r="6" spans="1:11" ht="20.25" customHeight="1">
      <c r="A6" s="494" t="s">
        <v>384</v>
      </c>
      <c r="B6" s="481">
        <v>543</v>
      </c>
      <c r="C6" s="482">
        <v>28</v>
      </c>
      <c r="D6" s="483">
        <v>571</v>
      </c>
      <c r="E6" s="488">
        <v>562</v>
      </c>
      <c r="F6" s="482">
        <v>28</v>
      </c>
      <c r="G6" s="483">
        <v>590</v>
      </c>
      <c r="H6" s="211"/>
      <c r="I6" s="211"/>
      <c r="J6" s="211"/>
      <c r="K6" s="211"/>
    </row>
    <row r="7" spans="1:11" ht="20.25" customHeight="1">
      <c r="A7" s="494" t="s">
        <v>383</v>
      </c>
      <c r="B7" s="481">
        <v>393</v>
      </c>
      <c r="C7" s="482">
        <v>22</v>
      </c>
      <c r="D7" s="483">
        <v>415</v>
      </c>
      <c r="E7" s="488">
        <v>405</v>
      </c>
      <c r="F7" s="482">
        <v>22</v>
      </c>
      <c r="G7" s="483">
        <v>427</v>
      </c>
      <c r="H7" s="211"/>
      <c r="I7" s="211"/>
      <c r="J7" s="211"/>
      <c r="K7" s="211"/>
    </row>
    <row r="8" spans="1:11" ht="20.25" customHeight="1">
      <c r="A8" s="494" t="s">
        <v>382</v>
      </c>
      <c r="B8" s="481">
        <v>507</v>
      </c>
      <c r="C8" s="482">
        <v>32</v>
      </c>
      <c r="D8" s="483">
        <v>539</v>
      </c>
      <c r="E8" s="488">
        <v>522</v>
      </c>
      <c r="F8" s="482">
        <v>32</v>
      </c>
      <c r="G8" s="483">
        <v>554</v>
      </c>
      <c r="H8" s="211"/>
      <c r="I8" s="211"/>
      <c r="J8" s="211"/>
      <c r="K8" s="211"/>
    </row>
    <row r="9" spans="1:11" ht="20.25" customHeight="1">
      <c r="A9" s="494" t="s">
        <v>381</v>
      </c>
      <c r="B9" s="481">
        <v>774</v>
      </c>
      <c r="C9" s="482">
        <v>40</v>
      </c>
      <c r="D9" s="483">
        <v>814</v>
      </c>
      <c r="E9" s="488">
        <v>793</v>
      </c>
      <c r="F9" s="482">
        <v>40</v>
      </c>
      <c r="G9" s="483">
        <v>833</v>
      </c>
      <c r="H9" s="211"/>
      <c r="I9" s="211"/>
      <c r="J9" s="211"/>
      <c r="K9" s="211"/>
    </row>
    <row r="10" spans="1:11" ht="20.25" customHeight="1">
      <c r="A10" s="494" t="s">
        <v>380</v>
      </c>
      <c r="B10" s="481">
        <v>1605</v>
      </c>
      <c r="C10" s="482">
        <v>88</v>
      </c>
      <c r="D10" s="483">
        <v>1693</v>
      </c>
      <c r="E10" s="488">
        <v>1642</v>
      </c>
      <c r="F10" s="482">
        <v>88</v>
      </c>
      <c r="G10" s="483">
        <v>1730</v>
      </c>
      <c r="H10" s="211"/>
      <c r="I10" s="211"/>
      <c r="J10" s="211"/>
      <c r="K10" s="211"/>
    </row>
    <row r="11" spans="1:11" ht="20.25" customHeight="1">
      <c r="A11" s="494" t="s">
        <v>379</v>
      </c>
      <c r="B11" s="481">
        <v>538</v>
      </c>
      <c r="C11" s="482">
        <v>25</v>
      </c>
      <c r="D11" s="483">
        <v>563</v>
      </c>
      <c r="E11" s="488">
        <v>554</v>
      </c>
      <c r="F11" s="482">
        <v>25</v>
      </c>
      <c r="G11" s="483">
        <v>579</v>
      </c>
      <c r="H11" s="211"/>
      <c r="I11" s="211"/>
      <c r="J11" s="211"/>
      <c r="K11" s="211"/>
    </row>
    <row r="12" spans="1:11" ht="20.25" customHeight="1">
      <c r="A12" s="494" t="s">
        <v>378</v>
      </c>
      <c r="B12" s="481">
        <v>565</v>
      </c>
      <c r="C12" s="482">
        <v>41</v>
      </c>
      <c r="D12" s="483">
        <v>606</v>
      </c>
      <c r="E12" s="488">
        <v>591</v>
      </c>
      <c r="F12" s="482">
        <v>41</v>
      </c>
      <c r="G12" s="483">
        <v>632</v>
      </c>
      <c r="H12" s="211"/>
      <c r="I12" s="211"/>
      <c r="J12" s="211"/>
      <c r="K12" s="211"/>
    </row>
    <row r="13" spans="1:11" ht="20.25" customHeight="1">
      <c r="A13" s="494" t="s">
        <v>1</v>
      </c>
      <c r="B13" s="481">
        <v>779</v>
      </c>
      <c r="C13" s="482">
        <v>31</v>
      </c>
      <c r="D13" s="483">
        <v>810</v>
      </c>
      <c r="E13" s="488">
        <v>803</v>
      </c>
      <c r="F13" s="482">
        <v>31</v>
      </c>
      <c r="G13" s="483">
        <v>834</v>
      </c>
      <c r="H13" s="211"/>
      <c r="I13" s="211"/>
      <c r="J13" s="211"/>
      <c r="K13" s="211"/>
    </row>
    <row r="14" spans="1:11" ht="20.25" customHeight="1">
      <c r="A14" s="494" t="s">
        <v>377</v>
      </c>
      <c r="B14" s="481">
        <v>1081</v>
      </c>
      <c r="C14" s="482">
        <v>85</v>
      </c>
      <c r="D14" s="483">
        <v>1166</v>
      </c>
      <c r="E14" s="488">
        <v>1126</v>
      </c>
      <c r="F14" s="482">
        <v>85</v>
      </c>
      <c r="G14" s="483">
        <v>1211</v>
      </c>
      <c r="H14" s="211"/>
      <c r="I14" s="211"/>
      <c r="J14" s="211"/>
      <c r="K14" s="211"/>
    </row>
    <row r="15" spans="1:11" ht="20.25" customHeight="1">
      <c r="A15" s="494" t="s">
        <v>376</v>
      </c>
      <c r="B15" s="481">
        <v>1242</v>
      </c>
      <c r="C15" s="482">
        <v>67</v>
      </c>
      <c r="D15" s="483">
        <v>1309</v>
      </c>
      <c r="E15" s="488">
        <v>1264</v>
      </c>
      <c r="F15" s="482">
        <v>67</v>
      </c>
      <c r="G15" s="483">
        <v>1331</v>
      </c>
      <c r="H15" s="211"/>
      <c r="I15" s="211"/>
      <c r="J15" s="211"/>
      <c r="K15" s="211"/>
    </row>
    <row r="16" spans="1:11" ht="20.25" customHeight="1">
      <c r="A16" s="494" t="s">
        <v>375</v>
      </c>
      <c r="B16" s="481">
        <v>618</v>
      </c>
      <c r="C16" s="482">
        <v>33</v>
      </c>
      <c r="D16" s="483">
        <v>651</v>
      </c>
      <c r="E16" s="488">
        <v>634</v>
      </c>
      <c r="F16" s="482">
        <v>33</v>
      </c>
      <c r="G16" s="483">
        <v>667</v>
      </c>
      <c r="H16" s="211"/>
      <c r="I16" s="211"/>
      <c r="J16" s="211"/>
      <c r="K16" s="211"/>
    </row>
    <row r="17" spans="1:11" ht="20.25" customHeight="1">
      <c r="A17" s="494" t="s">
        <v>374</v>
      </c>
      <c r="B17" s="495">
        <v>206</v>
      </c>
      <c r="C17" s="496">
        <v>19</v>
      </c>
      <c r="D17" s="497">
        <v>225</v>
      </c>
      <c r="E17" s="498">
        <v>205</v>
      </c>
      <c r="F17" s="496">
        <v>19</v>
      </c>
      <c r="G17" s="497">
        <v>224</v>
      </c>
      <c r="H17" s="211"/>
      <c r="I17" s="211"/>
      <c r="J17" s="211"/>
      <c r="K17" s="211"/>
    </row>
    <row r="18" spans="1:11" ht="20.25" customHeight="1" thickBot="1">
      <c r="A18" s="487" t="s">
        <v>471</v>
      </c>
      <c r="B18" s="484">
        <v>11204</v>
      </c>
      <c r="C18" s="485">
        <v>639</v>
      </c>
      <c r="D18" s="486">
        <v>11843</v>
      </c>
      <c r="E18" s="489">
        <v>11524</v>
      </c>
      <c r="F18" s="485">
        <v>639</v>
      </c>
      <c r="G18" s="486">
        <v>12163</v>
      </c>
      <c r="H18" s="211"/>
      <c r="I18" s="211"/>
      <c r="J18" s="211"/>
      <c r="K18" s="211"/>
    </row>
  </sheetData>
  <mergeCells count="3">
    <mergeCell ref="B1:D1"/>
    <mergeCell ref="E1:G1"/>
    <mergeCell ref="A1:A2"/>
  </mergeCells>
  <phoneticPr fontId="147" type="noConversion"/>
  <pageMargins left="0.70866141732283472" right="0.70866141732283472" top="0.78740157480314965" bottom="0.78740157480314965" header="0.31496062992125984" footer="0.31496062992125984"/>
  <pageSetup paperSize="9" scale="50" orientation="landscape" horizontalDpi="4294967294" r:id="rId1"/>
  <headerFooter>
    <oddHeader>&amp;RPříloha č.1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1"/>
  <sheetViews>
    <sheetView view="pageBreakPreview" zoomScale="70" zoomScaleNormal="80" zoomScaleSheetLayoutView="70" workbookViewId="0">
      <selection sqref="A1:E1"/>
    </sheetView>
  </sheetViews>
  <sheetFormatPr defaultColWidth="10.7109375" defaultRowHeight="15"/>
  <cols>
    <col min="1" max="1" width="26.140625" style="2" customWidth="1"/>
    <col min="2" max="5" width="16.85546875" style="2" customWidth="1"/>
    <col min="6" max="7" width="10.7109375" style="2"/>
    <col min="8" max="8" width="10.7109375" style="2" customWidth="1"/>
    <col min="9" max="10" width="10.7109375" style="2"/>
    <col min="11" max="11" width="12.140625" style="2" bestFit="1" customWidth="1"/>
    <col min="12" max="16384" width="10.7109375" style="2"/>
  </cols>
  <sheetData>
    <row r="1" spans="1:11" ht="54.75" customHeight="1" thickBot="1">
      <c r="A1" s="673" t="s">
        <v>490</v>
      </c>
      <c r="B1" s="674"/>
      <c r="C1" s="674"/>
      <c r="D1" s="674"/>
      <c r="E1" s="675"/>
    </row>
    <row r="2" spans="1:11" ht="20.25" customHeight="1" thickBot="1">
      <c r="A2" s="866" t="s">
        <v>221</v>
      </c>
      <c r="B2" s="875" t="s">
        <v>83</v>
      </c>
      <c r="C2" s="876"/>
      <c r="D2" s="876"/>
      <c r="E2" s="877"/>
    </row>
    <row r="3" spans="1:11" ht="20.25" customHeight="1" thickBot="1">
      <c r="A3" s="867"/>
      <c r="B3" s="878" t="s">
        <v>84</v>
      </c>
      <c r="C3" s="879"/>
      <c r="D3" s="878" t="s">
        <v>79</v>
      </c>
      <c r="E3" s="880"/>
    </row>
    <row r="4" spans="1:11" ht="48.75" customHeight="1" thickBot="1">
      <c r="A4" s="868"/>
      <c r="B4" s="27" t="s">
        <v>82</v>
      </c>
      <c r="C4" s="480" t="s">
        <v>129</v>
      </c>
      <c r="D4" s="27" t="s">
        <v>82</v>
      </c>
      <c r="E4" s="182" t="s">
        <v>129</v>
      </c>
    </row>
    <row r="5" spans="1:11" ht="18" customHeight="1">
      <c r="A5" s="69" t="s">
        <v>70</v>
      </c>
      <c r="B5" s="521">
        <v>139402.1</v>
      </c>
      <c r="C5" s="522">
        <v>62638.887999999999</v>
      </c>
      <c r="D5" s="376">
        <v>254315</v>
      </c>
      <c r="E5" s="375">
        <v>534</v>
      </c>
      <c r="I5" s="32"/>
      <c r="J5" s="32"/>
      <c r="K5" s="32"/>
    </row>
    <row r="6" spans="1:11" ht="18" customHeight="1">
      <c r="A6" s="69" t="s">
        <v>3</v>
      </c>
      <c r="B6" s="520">
        <v>108393.95</v>
      </c>
      <c r="C6" s="522">
        <v>55238.966999999997</v>
      </c>
      <c r="D6" s="376">
        <v>197774</v>
      </c>
      <c r="E6" s="374">
        <v>382</v>
      </c>
      <c r="I6" s="32"/>
      <c r="K6" s="32"/>
    </row>
    <row r="7" spans="1:11" ht="18" customHeight="1">
      <c r="A7" s="69" t="s">
        <v>11</v>
      </c>
      <c r="B7" s="520">
        <v>206745.55</v>
      </c>
      <c r="C7" s="522">
        <v>108451.53138</v>
      </c>
      <c r="D7" s="376">
        <v>377592</v>
      </c>
      <c r="E7" s="374">
        <v>779</v>
      </c>
      <c r="I7" s="32"/>
      <c r="K7" s="32"/>
    </row>
    <row r="8" spans="1:11" ht="18" customHeight="1">
      <c r="A8" s="69" t="s">
        <v>5</v>
      </c>
      <c r="B8" s="520">
        <v>39974</v>
      </c>
      <c r="C8" s="522">
        <v>22416.832999999999</v>
      </c>
      <c r="D8" s="376">
        <v>73040</v>
      </c>
      <c r="E8" s="374">
        <v>154</v>
      </c>
      <c r="I8" s="32"/>
      <c r="K8" s="32"/>
    </row>
    <row r="9" spans="1:11" ht="18" customHeight="1">
      <c r="A9" s="69" t="s">
        <v>8</v>
      </c>
      <c r="B9" s="520">
        <v>95136.2</v>
      </c>
      <c r="C9" s="522">
        <v>46139.555999999997</v>
      </c>
      <c r="D9" s="376">
        <v>173519</v>
      </c>
      <c r="E9" s="374">
        <v>335</v>
      </c>
      <c r="I9" s="32"/>
      <c r="K9" s="32"/>
    </row>
    <row r="10" spans="1:11" ht="18" customHeight="1">
      <c r="A10" s="69" t="s">
        <v>7</v>
      </c>
      <c r="B10" s="520">
        <v>90319.6</v>
      </c>
      <c r="C10" s="522">
        <v>41293.769990000001</v>
      </c>
      <c r="D10" s="376">
        <v>164901</v>
      </c>
      <c r="E10" s="374">
        <v>269</v>
      </c>
      <c r="I10" s="32"/>
      <c r="K10" s="32"/>
    </row>
    <row r="11" spans="1:11" ht="18" customHeight="1">
      <c r="A11" s="69" t="s">
        <v>14</v>
      </c>
      <c r="B11" s="520">
        <v>166094.08496000001</v>
      </c>
      <c r="C11" s="522">
        <v>143744.98873000001</v>
      </c>
      <c r="D11" s="376">
        <v>303373</v>
      </c>
      <c r="E11" s="374">
        <v>981</v>
      </c>
      <c r="I11" s="32"/>
      <c r="K11" s="32"/>
    </row>
    <row r="12" spans="1:11" ht="18" customHeight="1">
      <c r="A12" s="69" t="s">
        <v>12</v>
      </c>
      <c r="B12" s="520">
        <v>96775.4</v>
      </c>
      <c r="C12" s="522">
        <v>63625.283000000003</v>
      </c>
      <c r="D12" s="376">
        <v>176613</v>
      </c>
      <c r="E12" s="374">
        <v>449</v>
      </c>
      <c r="I12" s="32"/>
      <c r="K12" s="32"/>
    </row>
    <row r="13" spans="1:11" ht="18" customHeight="1">
      <c r="A13" s="69" t="s">
        <v>9</v>
      </c>
      <c r="B13" s="520">
        <v>85003.9</v>
      </c>
      <c r="C13" s="522">
        <v>39290.262000000002</v>
      </c>
      <c r="D13" s="376">
        <v>155117</v>
      </c>
      <c r="E13" s="374">
        <v>266</v>
      </c>
      <c r="I13" s="32"/>
      <c r="K13" s="32"/>
    </row>
    <row r="14" spans="1:11" ht="18" customHeight="1">
      <c r="A14" s="69" t="s">
        <v>4</v>
      </c>
      <c r="B14" s="520">
        <v>106235.75</v>
      </c>
      <c r="C14" s="522">
        <v>51313.089</v>
      </c>
      <c r="D14" s="376">
        <v>193897</v>
      </c>
      <c r="E14" s="374">
        <v>389</v>
      </c>
      <c r="I14" s="32"/>
      <c r="K14" s="32"/>
    </row>
    <row r="15" spans="1:11" ht="18" customHeight="1">
      <c r="A15" s="69" t="s">
        <v>2</v>
      </c>
      <c r="B15" s="520">
        <v>186378.85</v>
      </c>
      <c r="C15" s="522">
        <v>93988.641000000003</v>
      </c>
      <c r="D15" s="376">
        <v>340435</v>
      </c>
      <c r="E15" s="374">
        <v>673</v>
      </c>
      <c r="I15" s="32"/>
      <c r="K15" s="32"/>
    </row>
    <row r="16" spans="1:11" ht="18" customHeight="1">
      <c r="A16" s="69" t="s">
        <v>6</v>
      </c>
      <c r="B16" s="520">
        <v>144558.91699999999</v>
      </c>
      <c r="C16" s="522">
        <v>64501.627</v>
      </c>
      <c r="D16" s="376">
        <v>264233</v>
      </c>
      <c r="E16" s="374">
        <v>421</v>
      </c>
      <c r="I16" s="32"/>
      <c r="K16" s="32"/>
    </row>
    <row r="17" spans="1:11" ht="18" customHeight="1">
      <c r="A17" s="69" t="s">
        <v>10</v>
      </c>
      <c r="B17" s="520">
        <v>93654.25</v>
      </c>
      <c r="C17" s="522">
        <v>46239.588000000003</v>
      </c>
      <c r="D17" s="376">
        <v>170795</v>
      </c>
      <c r="E17" s="374">
        <v>326</v>
      </c>
      <c r="I17" s="32"/>
      <c r="K17" s="32"/>
    </row>
    <row r="18" spans="1:11" ht="18" customHeight="1" thickBot="1">
      <c r="A18" s="69" t="s">
        <v>13</v>
      </c>
      <c r="B18" s="520">
        <v>116144.6</v>
      </c>
      <c r="C18" s="522">
        <v>55471.326000000001</v>
      </c>
      <c r="D18" s="376">
        <v>211934</v>
      </c>
      <c r="E18" s="374">
        <v>395</v>
      </c>
      <c r="I18" s="32"/>
      <c r="K18" s="32"/>
    </row>
    <row r="19" spans="1:11" ht="18" customHeight="1" thickBot="1">
      <c r="A19" s="28" t="s">
        <v>71</v>
      </c>
      <c r="B19" s="523">
        <v>1674817.1519599999</v>
      </c>
      <c r="C19" s="525">
        <v>894354.35010000004</v>
      </c>
      <c r="D19" s="377">
        <v>3057538</v>
      </c>
      <c r="E19" s="377">
        <v>6353</v>
      </c>
      <c r="I19" s="32"/>
      <c r="K19" s="32"/>
    </row>
    <row r="20" spans="1:11">
      <c r="A20" s="388" t="s">
        <v>442</v>
      </c>
    </row>
    <row r="21" spans="1:11">
      <c r="C21" s="32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14d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35"/>
  <sheetViews>
    <sheetView view="pageBreakPreview" zoomScale="70" zoomScaleNormal="90" zoomScaleSheetLayoutView="70" workbookViewId="0">
      <selection sqref="A1:I1"/>
    </sheetView>
  </sheetViews>
  <sheetFormatPr defaultRowHeight="15"/>
  <cols>
    <col min="1" max="1" width="26.7109375" customWidth="1"/>
    <col min="2" max="4" width="20.7109375" customWidth="1"/>
    <col min="5" max="6" width="17.140625" customWidth="1"/>
    <col min="7" max="7" width="18.28515625" customWidth="1"/>
    <col min="8" max="9" width="14.85546875" customWidth="1"/>
    <col min="10" max="11" width="10.7109375"/>
    <col min="12" max="12" width="12.140625" bestFit="1" customWidth="1"/>
  </cols>
  <sheetData>
    <row r="1" spans="1:14" ht="30" customHeight="1" thickBot="1">
      <c r="A1" s="863" t="s">
        <v>491</v>
      </c>
      <c r="B1" s="864"/>
      <c r="C1" s="864"/>
      <c r="D1" s="864"/>
      <c r="E1" s="864"/>
      <c r="F1" s="864"/>
      <c r="G1" s="864"/>
      <c r="H1" s="864"/>
      <c r="I1" s="865"/>
    </row>
    <row r="2" spans="1:14" s="30" customFormat="1" ht="19.7" customHeight="1" thickBot="1">
      <c r="A2" s="866" t="s">
        <v>221</v>
      </c>
      <c r="B2" s="875" t="s">
        <v>34</v>
      </c>
      <c r="C2" s="876"/>
      <c r="D2" s="876"/>
      <c r="E2" s="876"/>
      <c r="F2" s="876"/>
      <c r="G2" s="876"/>
      <c r="H2" s="876"/>
      <c r="I2" s="877"/>
    </row>
    <row r="3" spans="1:14" s="30" customFormat="1" ht="19.7" customHeight="1" thickBot="1">
      <c r="A3" s="867"/>
      <c r="B3" s="881" t="s">
        <v>84</v>
      </c>
      <c r="C3" s="882"/>
      <c r="D3" s="882"/>
      <c r="E3" s="882"/>
      <c r="F3" s="882"/>
      <c r="G3" s="881" t="s">
        <v>79</v>
      </c>
      <c r="H3" s="882"/>
      <c r="I3" s="883"/>
    </row>
    <row r="4" spans="1:14" ht="76.5" customHeight="1" thickBot="1">
      <c r="A4" s="868"/>
      <c r="B4" s="70" t="s">
        <v>78</v>
      </c>
      <c r="C4" s="71" t="s">
        <v>222</v>
      </c>
      <c r="D4" s="72" t="s">
        <v>223</v>
      </c>
      <c r="E4" s="73" t="s">
        <v>77</v>
      </c>
      <c r="F4" s="27" t="s">
        <v>76</v>
      </c>
      <c r="G4" s="70" t="s">
        <v>78</v>
      </c>
      <c r="H4" s="27" t="s">
        <v>77</v>
      </c>
      <c r="I4" s="74" t="s">
        <v>76</v>
      </c>
    </row>
    <row r="5" spans="1:14" ht="20.25" customHeight="1">
      <c r="A5" s="75" t="s">
        <v>70</v>
      </c>
      <c r="B5" s="522">
        <v>21566.212</v>
      </c>
      <c r="C5" s="526">
        <v>1055.6310000000001</v>
      </c>
      <c r="D5" s="527">
        <v>22621.843000000001</v>
      </c>
      <c r="E5" s="528">
        <v>289392.90642000001</v>
      </c>
      <c r="F5" s="520">
        <v>251173.10165999999</v>
      </c>
      <c r="G5" s="379">
        <v>6492</v>
      </c>
      <c r="H5" s="378">
        <v>42841</v>
      </c>
      <c r="I5" s="382">
        <v>67683</v>
      </c>
      <c r="L5" s="16"/>
      <c r="N5" s="34"/>
    </row>
    <row r="6" spans="1:14" ht="20.25" customHeight="1">
      <c r="A6" s="75" t="s">
        <v>3</v>
      </c>
      <c r="B6" s="522">
        <v>2015.68</v>
      </c>
      <c r="C6" s="526">
        <v>341.02499999999998</v>
      </c>
      <c r="D6" s="527">
        <v>2356.7049999999999</v>
      </c>
      <c r="E6" s="529">
        <v>65523.788999999997</v>
      </c>
      <c r="F6" s="520">
        <v>132286.52314</v>
      </c>
      <c r="G6" s="379">
        <v>1001</v>
      </c>
      <c r="H6" s="378">
        <v>16119</v>
      </c>
      <c r="I6" s="382">
        <v>32617</v>
      </c>
      <c r="L6" s="16"/>
      <c r="N6" s="34"/>
    </row>
    <row r="7" spans="1:14" ht="20.25" customHeight="1">
      <c r="A7" s="75" t="s">
        <v>11</v>
      </c>
      <c r="B7" s="522">
        <v>77434.092999999993</v>
      </c>
      <c r="C7" s="526">
        <v>1674.713</v>
      </c>
      <c r="D7" s="527">
        <v>79108.805999999997</v>
      </c>
      <c r="E7" s="529">
        <v>166156.247</v>
      </c>
      <c r="F7" s="520">
        <v>290321.00030000001</v>
      </c>
      <c r="G7" s="379">
        <v>5664</v>
      </c>
      <c r="H7" s="378">
        <v>39907</v>
      </c>
      <c r="I7" s="382">
        <v>68447</v>
      </c>
      <c r="L7" s="16"/>
      <c r="N7" s="34"/>
    </row>
    <row r="8" spans="1:14" ht="20.25" customHeight="1">
      <c r="A8" s="75" t="s">
        <v>5</v>
      </c>
      <c r="B8" s="522">
        <v>3570.7170000000001</v>
      </c>
      <c r="C8" s="526">
        <v>333.613</v>
      </c>
      <c r="D8" s="527">
        <v>3904.33</v>
      </c>
      <c r="E8" s="529">
        <v>61145.275000000001</v>
      </c>
      <c r="F8" s="520">
        <v>150460.70499999999</v>
      </c>
      <c r="G8" s="379">
        <v>1998</v>
      </c>
      <c r="H8" s="378">
        <v>16789</v>
      </c>
      <c r="I8" s="382">
        <v>36196</v>
      </c>
      <c r="L8" s="16"/>
      <c r="N8" s="34"/>
    </row>
    <row r="9" spans="1:14" ht="20.25" customHeight="1">
      <c r="A9" s="75" t="s">
        <v>8</v>
      </c>
      <c r="B9" s="522">
        <v>4635.6281600000002</v>
      </c>
      <c r="C9" s="526">
        <v>577.82500000000005</v>
      </c>
      <c r="D9" s="527">
        <v>5213.45316</v>
      </c>
      <c r="E9" s="529">
        <v>51111.527999999998</v>
      </c>
      <c r="F9" s="520">
        <v>127821.51661999999</v>
      </c>
      <c r="G9" s="379">
        <v>1928</v>
      </c>
      <c r="H9" s="378">
        <v>13335</v>
      </c>
      <c r="I9" s="382">
        <v>29083</v>
      </c>
      <c r="L9" s="16"/>
      <c r="N9" s="34"/>
    </row>
    <row r="10" spans="1:14" ht="20.25" customHeight="1">
      <c r="A10" s="75" t="s">
        <v>7</v>
      </c>
      <c r="B10" s="522">
        <v>7543.8519999999999</v>
      </c>
      <c r="C10" s="526">
        <v>547.096</v>
      </c>
      <c r="D10" s="527">
        <v>8090.9480000000003</v>
      </c>
      <c r="E10" s="529">
        <v>76575.464999999997</v>
      </c>
      <c r="F10" s="520">
        <v>137116.47700000001</v>
      </c>
      <c r="G10" s="379">
        <v>1405</v>
      </c>
      <c r="H10" s="378">
        <v>18363</v>
      </c>
      <c r="I10" s="382">
        <v>32741</v>
      </c>
      <c r="L10" s="16"/>
      <c r="N10" s="34"/>
    </row>
    <row r="11" spans="1:14" ht="20.25" customHeight="1">
      <c r="A11" s="75" t="s">
        <v>14</v>
      </c>
      <c r="B11" s="522">
        <v>14375.776</v>
      </c>
      <c r="C11" s="526">
        <v>1418.077</v>
      </c>
      <c r="D11" s="527">
        <v>15793.852999999999</v>
      </c>
      <c r="E11" s="529">
        <v>407079.935</v>
      </c>
      <c r="F11" s="520">
        <v>748776.79324999999</v>
      </c>
      <c r="G11" s="379">
        <v>9313</v>
      </c>
      <c r="H11" s="378">
        <v>109519</v>
      </c>
      <c r="I11" s="382">
        <v>180703</v>
      </c>
      <c r="L11" s="16"/>
      <c r="N11" s="34"/>
    </row>
    <row r="12" spans="1:14" ht="20.25" customHeight="1">
      <c r="A12" s="75" t="s">
        <v>12</v>
      </c>
      <c r="B12" s="522">
        <v>7109.4052000000001</v>
      </c>
      <c r="C12" s="526">
        <v>657.99905000000001</v>
      </c>
      <c r="D12" s="527">
        <v>7767.4042499999996</v>
      </c>
      <c r="E12" s="529">
        <v>111396.61959</v>
      </c>
      <c r="F12" s="520">
        <v>215407.3394</v>
      </c>
      <c r="G12" s="379">
        <v>3137</v>
      </c>
      <c r="H12" s="378">
        <v>27378</v>
      </c>
      <c r="I12" s="382">
        <v>51463</v>
      </c>
      <c r="L12" s="16"/>
      <c r="N12" s="34"/>
    </row>
    <row r="13" spans="1:14" ht="20.25" customHeight="1">
      <c r="A13" s="75" t="s">
        <v>9</v>
      </c>
      <c r="B13" s="522">
        <v>3571.9769999999999</v>
      </c>
      <c r="C13" s="526">
        <v>724.65200000000004</v>
      </c>
      <c r="D13" s="527">
        <v>4296.6289999999999</v>
      </c>
      <c r="E13" s="529">
        <v>50676.8105</v>
      </c>
      <c r="F13" s="520">
        <v>115938.32292999999</v>
      </c>
      <c r="G13" s="379">
        <v>1702</v>
      </c>
      <c r="H13" s="378">
        <v>12272</v>
      </c>
      <c r="I13" s="382">
        <v>27600</v>
      </c>
      <c r="L13" s="16"/>
      <c r="N13" s="34"/>
    </row>
    <row r="14" spans="1:14" ht="20.25" customHeight="1">
      <c r="A14" s="75" t="s">
        <v>4</v>
      </c>
      <c r="B14" s="522">
        <v>5707.0355</v>
      </c>
      <c r="C14" s="526">
        <v>448.51600000000002</v>
      </c>
      <c r="D14" s="527">
        <v>6155.5514999999996</v>
      </c>
      <c r="E14" s="529">
        <v>64882.722999999998</v>
      </c>
      <c r="F14" s="520">
        <v>113694.74784</v>
      </c>
      <c r="G14" s="379">
        <v>2224</v>
      </c>
      <c r="H14" s="378">
        <v>14515</v>
      </c>
      <c r="I14" s="382">
        <v>27806</v>
      </c>
      <c r="L14" s="16"/>
      <c r="N14" s="34"/>
    </row>
    <row r="15" spans="1:14" ht="20.25" customHeight="1">
      <c r="A15" s="75" t="s">
        <v>2</v>
      </c>
      <c r="B15" s="522">
        <v>7221.43</v>
      </c>
      <c r="C15" s="526">
        <v>795.57899999999995</v>
      </c>
      <c r="D15" s="527">
        <v>8017.009</v>
      </c>
      <c r="E15" s="529">
        <v>171383.39300000001</v>
      </c>
      <c r="F15" s="520">
        <v>264601.39740000002</v>
      </c>
      <c r="G15" s="379">
        <v>2880</v>
      </c>
      <c r="H15" s="378">
        <v>34180</v>
      </c>
      <c r="I15" s="382">
        <v>62117</v>
      </c>
      <c r="L15" s="16"/>
      <c r="N15" s="34"/>
    </row>
    <row r="16" spans="1:14" ht="20.25" customHeight="1">
      <c r="A16" s="75" t="s">
        <v>6</v>
      </c>
      <c r="B16" s="522">
        <v>12419.085999999999</v>
      </c>
      <c r="C16" s="526">
        <v>1311.8215600000001</v>
      </c>
      <c r="D16" s="527">
        <v>13730.90756</v>
      </c>
      <c r="E16" s="529">
        <v>166918.83507999999</v>
      </c>
      <c r="F16" s="520">
        <v>579784.84118999995</v>
      </c>
      <c r="G16" s="379">
        <v>6918</v>
      </c>
      <c r="H16" s="378">
        <v>50506</v>
      </c>
      <c r="I16" s="382">
        <v>123596</v>
      </c>
      <c r="L16" s="16"/>
      <c r="N16" s="34"/>
    </row>
    <row r="17" spans="1:14" ht="20.25" customHeight="1">
      <c r="A17" s="75" t="s">
        <v>10</v>
      </c>
      <c r="B17" s="522">
        <v>2088.4409999999998</v>
      </c>
      <c r="C17" s="526">
        <v>218.239</v>
      </c>
      <c r="D17" s="527">
        <v>2306.6799999999998</v>
      </c>
      <c r="E17" s="529">
        <v>34244.133000000002</v>
      </c>
      <c r="F17" s="520">
        <v>67666.547470000005</v>
      </c>
      <c r="G17" s="379">
        <v>805</v>
      </c>
      <c r="H17" s="378">
        <v>8979</v>
      </c>
      <c r="I17" s="382">
        <v>16534</v>
      </c>
      <c r="L17" s="16"/>
      <c r="N17" s="34"/>
    </row>
    <row r="18" spans="1:14" ht="20.25" customHeight="1" thickBot="1">
      <c r="A18" s="75" t="s">
        <v>13</v>
      </c>
      <c r="B18" s="522">
        <v>3243.9879999999998</v>
      </c>
      <c r="C18" s="526">
        <v>500.27300000000002</v>
      </c>
      <c r="D18" s="527">
        <v>3744.261</v>
      </c>
      <c r="E18" s="529">
        <v>50095.313000000002</v>
      </c>
      <c r="F18" s="520">
        <v>95916.763999999996</v>
      </c>
      <c r="G18" s="379">
        <v>1822</v>
      </c>
      <c r="H18" s="381">
        <v>14730</v>
      </c>
      <c r="I18" s="382">
        <v>25419</v>
      </c>
      <c r="L18" s="16"/>
      <c r="N18" s="34"/>
    </row>
    <row r="19" spans="1:14" ht="20.25" customHeight="1" thickBot="1">
      <c r="A19" s="76" t="s">
        <v>71</v>
      </c>
      <c r="B19" s="525">
        <v>172503.32086000001</v>
      </c>
      <c r="C19" s="530">
        <v>10605.05961</v>
      </c>
      <c r="D19" s="531">
        <v>183108.38047</v>
      </c>
      <c r="E19" s="532">
        <v>1766582.9725899999</v>
      </c>
      <c r="F19" s="523">
        <v>3290966.0772000002</v>
      </c>
      <c r="G19" s="380">
        <v>47289</v>
      </c>
      <c r="H19" s="380">
        <v>419433</v>
      </c>
      <c r="I19" s="383">
        <v>782005</v>
      </c>
    </row>
    <row r="20" spans="1:14">
      <c r="A20" s="388" t="s">
        <v>442</v>
      </c>
      <c r="B20" s="16"/>
      <c r="C20" s="16"/>
      <c r="D20" s="16"/>
      <c r="E20" s="16"/>
      <c r="F20" s="16"/>
    </row>
    <row r="21" spans="1:14">
      <c r="B21" s="16"/>
      <c r="C21" s="16"/>
      <c r="D21" s="16"/>
    </row>
    <row r="22" spans="1:14">
      <c r="B22" s="16"/>
      <c r="C22" s="16"/>
      <c r="D22" s="16"/>
    </row>
    <row r="23" spans="1:14">
      <c r="B23" s="16"/>
      <c r="C23" s="16"/>
      <c r="D23" s="16"/>
    </row>
    <row r="24" spans="1:14">
      <c r="B24" s="16"/>
      <c r="C24" s="16"/>
      <c r="D24" s="16"/>
    </row>
    <row r="25" spans="1:14">
      <c r="B25" s="16"/>
      <c r="C25" s="16"/>
      <c r="D25" s="16"/>
    </row>
    <row r="26" spans="1:14">
      <c r="B26" s="16"/>
      <c r="C26" s="16"/>
      <c r="D26" s="16"/>
    </row>
    <row r="27" spans="1:14">
      <c r="B27" s="16"/>
      <c r="C27" s="16"/>
      <c r="D27" s="16"/>
    </row>
    <row r="28" spans="1:14">
      <c r="B28" s="16"/>
      <c r="C28" s="16"/>
      <c r="D28" s="16"/>
    </row>
    <row r="29" spans="1:14">
      <c r="B29" s="16"/>
      <c r="C29" s="16"/>
      <c r="D29" s="16"/>
    </row>
    <row r="30" spans="1:14">
      <c r="B30" s="16"/>
      <c r="C30" s="16"/>
      <c r="D30" s="16"/>
    </row>
    <row r="31" spans="1:14">
      <c r="B31" s="16"/>
      <c r="C31" s="16"/>
      <c r="D31" s="16"/>
    </row>
    <row r="32" spans="1:14">
      <c r="B32" s="16"/>
      <c r="C32" s="16"/>
      <c r="D32" s="16"/>
    </row>
    <row r="33" spans="2:4">
      <c r="B33" s="16"/>
      <c r="C33" s="16"/>
      <c r="D33" s="16"/>
    </row>
    <row r="34" spans="2:4">
      <c r="B34" s="16"/>
      <c r="C34" s="16"/>
      <c r="D34" s="16"/>
    </row>
    <row r="35" spans="2:4">
      <c r="B35" s="16"/>
      <c r="C35" s="16"/>
      <c r="D35" s="16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horizontalDpi="4294967295" verticalDpi="300" r:id="rId1"/>
  <headerFooter>
    <oddHeader>&amp;RPříloha č. 14e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0"/>
  <sheetViews>
    <sheetView view="pageBreakPreview" zoomScale="70" zoomScaleNormal="80" zoomScaleSheetLayoutView="70" workbookViewId="0">
      <selection sqref="A1:F1"/>
    </sheetView>
  </sheetViews>
  <sheetFormatPr defaultRowHeight="15"/>
  <cols>
    <col min="1" max="2" width="33.7109375" customWidth="1"/>
    <col min="3" max="3" width="28.28515625" customWidth="1"/>
    <col min="4" max="4" width="10.7109375"/>
    <col min="5" max="5" width="35.140625" customWidth="1"/>
    <col min="6" max="6" width="29.85546875" customWidth="1"/>
    <col min="7" max="7" width="10.7109375"/>
    <col min="8" max="8" width="19.140625" customWidth="1"/>
  </cols>
  <sheetData>
    <row r="1" spans="1:8" ht="49.5" customHeight="1" thickBot="1">
      <c r="A1" s="884" t="s">
        <v>492</v>
      </c>
      <c r="B1" s="885"/>
      <c r="C1" s="885"/>
      <c r="D1" s="885"/>
      <c r="E1" s="885"/>
      <c r="F1" s="886"/>
    </row>
    <row r="2" spans="1:8" ht="15" customHeight="1">
      <c r="A2" s="887" t="s">
        <v>319</v>
      </c>
      <c r="B2" s="890" t="s">
        <v>79</v>
      </c>
      <c r="C2" s="893" t="s">
        <v>320</v>
      </c>
      <c r="D2" s="17"/>
      <c r="E2" s="143"/>
      <c r="F2" s="893" t="s">
        <v>202</v>
      </c>
    </row>
    <row r="3" spans="1:8" ht="15.75" customHeight="1">
      <c r="A3" s="888"/>
      <c r="B3" s="891"/>
      <c r="C3" s="894"/>
      <c r="D3" s="17"/>
      <c r="E3" s="144" t="s">
        <v>203</v>
      </c>
      <c r="F3" s="894"/>
    </row>
    <row r="4" spans="1:8" ht="20.100000000000001" customHeight="1" thickBot="1">
      <c r="A4" s="889"/>
      <c r="B4" s="892"/>
      <c r="C4" s="895"/>
      <c r="D4" s="17"/>
      <c r="E4" s="145"/>
      <c r="F4" s="895"/>
      <c r="H4" s="35"/>
    </row>
    <row r="5" spans="1:8" ht="20.100000000000001" customHeight="1">
      <c r="A5" s="183" t="s">
        <v>225</v>
      </c>
      <c r="B5" s="188">
        <v>89</v>
      </c>
      <c r="C5" s="189">
        <v>80820000</v>
      </c>
      <c r="D5" s="17"/>
      <c r="E5" s="183" t="s">
        <v>225</v>
      </c>
      <c r="F5" s="533">
        <v>79260000</v>
      </c>
      <c r="H5" s="155"/>
    </row>
    <row r="6" spans="1:8" ht="20.100000000000001" customHeight="1">
      <c r="A6" s="184" t="s">
        <v>204</v>
      </c>
      <c r="B6" s="190">
        <v>86</v>
      </c>
      <c r="C6" s="191">
        <v>58292000</v>
      </c>
      <c r="D6" s="17"/>
      <c r="E6" s="184" t="s">
        <v>204</v>
      </c>
      <c r="F6" s="534">
        <v>56564000</v>
      </c>
      <c r="H6" s="155"/>
    </row>
    <row r="7" spans="1:8" ht="20.100000000000001" customHeight="1">
      <c r="A7" s="184" t="s">
        <v>205</v>
      </c>
      <c r="B7" s="190">
        <v>57</v>
      </c>
      <c r="C7" s="191">
        <v>29748000</v>
      </c>
      <c r="D7" s="17"/>
      <c r="E7" s="184" t="s">
        <v>205</v>
      </c>
      <c r="F7" s="534">
        <v>28512000</v>
      </c>
      <c r="H7" s="155"/>
    </row>
    <row r="8" spans="1:8" ht="20.100000000000001" customHeight="1">
      <c r="A8" s="184" t="s">
        <v>206</v>
      </c>
      <c r="B8" s="190">
        <v>47</v>
      </c>
      <c r="C8" s="191">
        <v>23744000</v>
      </c>
      <c r="D8" s="17"/>
      <c r="E8" s="184" t="s">
        <v>206</v>
      </c>
      <c r="F8" s="534">
        <v>22996000</v>
      </c>
      <c r="H8" s="155"/>
    </row>
    <row r="9" spans="1:8" ht="20.100000000000001" customHeight="1">
      <c r="A9" s="184" t="s">
        <v>207</v>
      </c>
      <c r="B9" s="190">
        <v>54</v>
      </c>
      <c r="C9" s="191">
        <v>20304000</v>
      </c>
      <c r="D9" s="17"/>
      <c r="E9" s="184" t="s">
        <v>207</v>
      </c>
      <c r="F9" s="534">
        <v>19288000</v>
      </c>
      <c r="H9" s="155"/>
    </row>
    <row r="10" spans="1:8" ht="20.100000000000001" customHeight="1">
      <c r="A10" s="184" t="s">
        <v>208</v>
      </c>
      <c r="B10" s="190">
        <v>37</v>
      </c>
      <c r="C10" s="191">
        <v>24332000</v>
      </c>
      <c r="D10" s="17"/>
      <c r="E10" s="184" t="s">
        <v>208</v>
      </c>
      <c r="F10" s="534">
        <v>23568000</v>
      </c>
      <c r="H10" s="155"/>
    </row>
    <row r="11" spans="1:8" ht="20.100000000000001" customHeight="1">
      <c r="A11" s="184" t="s">
        <v>209</v>
      </c>
      <c r="B11" s="190">
        <v>50</v>
      </c>
      <c r="C11" s="191">
        <v>27092000</v>
      </c>
      <c r="D11" s="17"/>
      <c r="E11" s="184" t="s">
        <v>209</v>
      </c>
      <c r="F11" s="534">
        <v>26956000</v>
      </c>
      <c r="H11" s="155"/>
    </row>
    <row r="12" spans="1:8" ht="20.100000000000001" customHeight="1">
      <c r="A12" s="184" t="s">
        <v>210</v>
      </c>
      <c r="B12" s="190">
        <v>31</v>
      </c>
      <c r="C12" s="191">
        <v>18796000</v>
      </c>
      <c r="D12" s="17"/>
      <c r="E12" s="184" t="s">
        <v>210</v>
      </c>
      <c r="F12" s="534">
        <v>18324000</v>
      </c>
      <c r="H12" s="155"/>
    </row>
    <row r="13" spans="1:8" ht="20.100000000000001" customHeight="1">
      <c r="A13" s="184" t="s">
        <v>211</v>
      </c>
      <c r="B13" s="190">
        <v>172</v>
      </c>
      <c r="C13" s="191">
        <v>110384000</v>
      </c>
      <c r="D13" s="17"/>
      <c r="E13" s="184" t="s">
        <v>211</v>
      </c>
      <c r="F13" s="534">
        <v>107436000</v>
      </c>
      <c r="H13" s="155"/>
    </row>
    <row r="14" spans="1:8" ht="20.100000000000001" customHeight="1">
      <c r="A14" s="184" t="s">
        <v>212</v>
      </c>
      <c r="B14" s="190">
        <v>72</v>
      </c>
      <c r="C14" s="191">
        <v>28380000</v>
      </c>
      <c r="D14" s="17"/>
      <c r="E14" s="184" t="s">
        <v>212</v>
      </c>
      <c r="F14" s="534">
        <v>27376000</v>
      </c>
      <c r="H14" s="155"/>
    </row>
    <row r="15" spans="1:8" ht="20.100000000000001" customHeight="1">
      <c r="A15" s="184" t="s">
        <v>213</v>
      </c>
      <c r="B15" s="190">
        <v>32</v>
      </c>
      <c r="C15" s="191">
        <v>24196000</v>
      </c>
      <c r="D15" s="17"/>
      <c r="E15" s="184" t="s">
        <v>213</v>
      </c>
      <c r="F15" s="534">
        <v>24148000</v>
      </c>
      <c r="H15" s="155"/>
    </row>
    <row r="16" spans="1:8" ht="20.100000000000001" customHeight="1">
      <c r="A16" s="184" t="s">
        <v>215</v>
      </c>
      <c r="B16" s="190">
        <v>121</v>
      </c>
      <c r="C16" s="191">
        <v>69032000</v>
      </c>
      <c r="D16" s="17"/>
      <c r="E16" s="184" t="s">
        <v>215</v>
      </c>
      <c r="F16" s="534">
        <v>70659887.069999993</v>
      </c>
      <c r="H16" s="155"/>
    </row>
    <row r="17" spans="1:8" ht="20.100000000000001" customHeight="1">
      <c r="A17" s="184" t="s">
        <v>315</v>
      </c>
      <c r="B17" s="190">
        <v>105</v>
      </c>
      <c r="C17" s="191">
        <v>50600000</v>
      </c>
      <c r="D17" s="17"/>
      <c r="E17" s="184" t="s">
        <v>315</v>
      </c>
      <c r="F17" s="534">
        <v>49000000</v>
      </c>
      <c r="H17" s="155"/>
    </row>
    <row r="18" spans="1:8" ht="20.100000000000001" customHeight="1" thickBot="1">
      <c r="A18" s="185" t="s">
        <v>217</v>
      </c>
      <c r="B18" s="192">
        <v>62</v>
      </c>
      <c r="C18" s="193">
        <v>26728000</v>
      </c>
      <c r="D18" s="17"/>
      <c r="E18" s="185" t="s">
        <v>217</v>
      </c>
      <c r="F18" s="535">
        <v>25792000</v>
      </c>
      <c r="H18" s="155"/>
    </row>
    <row r="19" spans="1:8" ht="15" customHeight="1" thickBot="1">
      <c r="A19" s="146" t="s">
        <v>321</v>
      </c>
      <c r="B19" s="147">
        <v>1015</v>
      </c>
      <c r="C19" s="148">
        <v>592448000</v>
      </c>
      <c r="D19" s="17"/>
      <c r="E19" s="149" t="s">
        <v>218</v>
      </c>
      <c r="F19" s="213">
        <v>579879887.07000005</v>
      </c>
      <c r="H19" s="156"/>
    </row>
    <row r="20" spans="1:8">
      <c r="A20" s="114" t="s">
        <v>322</v>
      </c>
      <c r="B20" s="113"/>
      <c r="C20" s="113"/>
      <c r="D20" s="113"/>
      <c r="E20" s="389" t="s">
        <v>430</v>
      </c>
      <c r="F20" s="113"/>
    </row>
  </sheetData>
  <mergeCells count="5">
    <mergeCell ref="A1:F1"/>
    <mergeCell ref="A2:A4"/>
    <mergeCell ref="B2:B4"/>
    <mergeCell ref="C2:C4"/>
    <mergeCell ref="F2:F4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view="pageBreakPreview" zoomScale="90" zoomScaleNormal="90" zoomScaleSheetLayoutView="90" workbookViewId="0">
      <selection sqref="A1:G1"/>
    </sheetView>
  </sheetViews>
  <sheetFormatPr defaultRowHeight="15"/>
  <cols>
    <col min="1" max="1" width="74.85546875" customWidth="1"/>
    <col min="2" max="7" width="22.28515625" customWidth="1"/>
    <col min="8" max="8" width="10.7109375"/>
    <col min="9" max="9" width="14.28515625" bestFit="1" customWidth="1"/>
  </cols>
  <sheetData>
    <row r="1" spans="1:15" ht="36" customHeight="1" thickBot="1">
      <c r="A1" s="628" t="s">
        <v>473</v>
      </c>
      <c r="B1" s="628"/>
      <c r="C1" s="628"/>
      <c r="D1" s="628"/>
      <c r="E1" s="628"/>
      <c r="F1" s="628"/>
      <c r="G1" s="628"/>
      <c r="H1" s="85"/>
      <c r="I1" s="85"/>
      <c r="J1" s="85"/>
      <c r="K1" s="85"/>
      <c r="L1" s="85"/>
      <c r="M1" s="85"/>
      <c r="N1" s="85"/>
      <c r="O1" s="85"/>
    </row>
    <row r="2" spans="1:15" ht="15" customHeight="1">
      <c r="A2" s="629" t="s">
        <v>26</v>
      </c>
      <c r="B2" s="632" t="s">
        <v>93</v>
      </c>
      <c r="C2" s="635" t="s">
        <v>94</v>
      </c>
      <c r="D2" s="635" t="s">
        <v>154</v>
      </c>
      <c r="E2" s="86"/>
      <c r="F2" s="477"/>
      <c r="G2" s="635" t="s">
        <v>474</v>
      </c>
    </row>
    <row r="3" spans="1:15">
      <c r="A3" s="630"/>
      <c r="B3" s="633"/>
      <c r="C3" s="636"/>
      <c r="D3" s="636"/>
      <c r="E3" s="499" t="s">
        <v>281</v>
      </c>
      <c r="F3" s="478" t="s">
        <v>109</v>
      </c>
      <c r="G3" s="636"/>
    </row>
    <row r="4" spans="1:15" ht="30.75" customHeight="1" thickBot="1">
      <c r="A4" s="631"/>
      <c r="B4" s="634"/>
      <c r="C4" s="637"/>
      <c r="D4" s="637"/>
      <c r="E4" s="499"/>
      <c r="F4" s="87"/>
      <c r="G4" s="637"/>
    </row>
    <row r="5" spans="1:15" s="1" customFormat="1" ht="12.75">
      <c r="A5" s="88" t="s">
        <v>27</v>
      </c>
      <c r="B5" s="89"/>
      <c r="C5" s="90"/>
      <c r="D5" s="91"/>
      <c r="E5" s="92"/>
      <c r="F5" s="93"/>
      <c r="G5" s="94"/>
    </row>
    <row r="6" spans="1:15" s="1" customFormat="1" ht="12.75">
      <c r="A6" s="95" t="s">
        <v>282</v>
      </c>
      <c r="B6" s="120">
        <v>3910809071</v>
      </c>
      <c r="C6" s="500"/>
      <c r="D6" s="121"/>
      <c r="E6" s="122"/>
      <c r="F6" s="122">
        <f>+F9+F10</f>
        <v>3910809071</v>
      </c>
      <c r="G6" s="153">
        <f>+G9+G10</f>
        <v>6784099833.4499998</v>
      </c>
    </row>
    <row r="7" spans="1:15" s="1" customFormat="1" ht="13.5" thickBot="1">
      <c r="A7" s="96" t="s">
        <v>283</v>
      </c>
      <c r="B7" s="123">
        <f>SUM(B13:B24)</f>
        <v>141749758980</v>
      </c>
      <c r="C7" s="124">
        <f>SUM(C13:C24)</f>
        <v>7429190848.5100002</v>
      </c>
      <c r="D7" s="125"/>
      <c r="E7" s="126">
        <f>+E23</f>
        <v>59709154</v>
      </c>
      <c r="F7" s="126">
        <f>+B7+C7-E7</f>
        <v>149119240674.51001</v>
      </c>
      <c r="G7" s="152">
        <f>SUM(G14:G24)</f>
        <v>145616559333.85999</v>
      </c>
      <c r="I7" s="97"/>
    </row>
    <row r="8" spans="1:15" s="1" customFormat="1" ht="12.75">
      <c r="A8" s="98" t="s">
        <v>28</v>
      </c>
      <c r="B8" s="501"/>
      <c r="C8" s="121"/>
      <c r="D8" s="121"/>
      <c r="E8" s="122"/>
      <c r="F8" s="122"/>
      <c r="G8" s="153"/>
    </row>
    <row r="9" spans="1:15" s="1" customFormat="1" ht="12.75">
      <c r="A9" s="99" t="s">
        <v>29</v>
      </c>
      <c r="B9" s="501">
        <v>755000000</v>
      </c>
      <c r="C9" s="121"/>
      <c r="D9" s="121"/>
      <c r="E9" s="122"/>
      <c r="F9" s="122">
        <f>+B9</f>
        <v>755000000</v>
      </c>
      <c r="G9" s="153">
        <v>1023169697.87</v>
      </c>
    </row>
    <row r="10" spans="1:15" s="1" customFormat="1" ht="12.75">
      <c r="A10" s="99" t="s">
        <v>30</v>
      </c>
      <c r="B10" s="501">
        <f>+B11+B12</f>
        <v>3155809071</v>
      </c>
      <c r="C10" s="121"/>
      <c r="D10" s="121"/>
      <c r="E10" s="122"/>
      <c r="F10" s="122">
        <f>+F11+F12</f>
        <v>3155809071</v>
      </c>
      <c r="G10" s="153">
        <f>+G11+G12</f>
        <v>5760930135.5799999</v>
      </c>
    </row>
    <row r="11" spans="1:15" s="1" customFormat="1" ht="12.75">
      <c r="A11" s="100" t="s">
        <v>31</v>
      </c>
      <c r="B11" s="501">
        <v>3008609071</v>
      </c>
      <c r="C11" s="121"/>
      <c r="D11" s="121"/>
      <c r="E11" s="122"/>
      <c r="F11" s="122">
        <f t="shared" ref="F11:F12" si="0">+B11</f>
        <v>3008609071</v>
      </c>
      <c r="G11" s="153">
        <v>4915136667.3999996</v>
      </c>
    </row>
    <row r="12" spans="1:15" s="1" customFormat="1" ht="13.5" thickBot="1">
      <c r="A12" s="100" t="s">
        <v>32</v>
      </c>
      <c r="B12" s="501">
        <v>147200000</v>
      </c>
      <c r="C12" s="121"/>
      <c r="D12" s="121"/>
      <c r="E12" s="122"/>
      <c r="F12" s="122">
        <f t="shared" si="0"/>
        <v>147200000</v>
      </c>
      <c r="G12" s="153">
        <v>845793468.17999995</v>
      </c>
    </row>
    <row r="13" spans="1:15" s="1" customFormat="1" ht="12.75">
      <c r="A13" s="101" t="s">
        <v>33</v>
      </c>
      <c r="B13" s="127"/>
      <c r="C13" s="128"/>
      <c r="D13" s="128"/>
      <c r="E13" s="128"/>
      <c r="F13" s="128"/>
      <c r="G13" s="154"/>
    </row>
    <row r="14" spans="1:15" s="1" customFormat="1" ht="12.75">
      <c r="A14" s="99" t="s">
        <v>201</v>
      </c>
      <c r="B14" s="120">
        <v>50070169069</v>
      </c>
      <c r="C14" s="121"/>
      <c r="D14" s="121"/>
      <c r="E14" s="121"/>
      <c r="F14" s="121">
        <f>+B14+C14+D14-E14</f>
        <v>50070169069</v>
      </c>
      <c r="G14" s="153">
        <v>49713554360.449997</v>
      </c>
    </row>
    <row r="15" spans="1:15" s="1" customFormat="1" ht="12.75">
      <c r="A15" s="99" t="s">
        <v>34</v>
      </c>
      <c r="B15" s="120">
        <v>5458155265</v>
      </c>
      <c r="C15" s="121"/>
      <c r="D15" s="121"/>
      <c r="E15" s="121"/>
      <c r="F15" s="121">
        <f t="shared" ref="F15:F32" si="1">+B15+C15+D15-E15</f>
        <v>5458155265</v>
      </c>
      <c r="G15" s="153">
        <v>5332792734.1300001</v>
      </c>
    </row>
    <row r="16" spans="1:15" s="1" customFormat="1" ht="12.75">
      <c r="A16" s="99" t="s">
        <v>35</v>
      </c>
      <c r="B16" s="120">
        <v>2750000000</v>
      </c>
      <c r="C16" s="121"/>
      <c r="D16" s="121"/>
      <c r="E16" s="121"/>
      <c r="F16" s="121">
        <f t="shared" si="1"/>
        <v>2750000000</v>
      </c>
      <c r="G16" s="153">
        <v>2615917261.6500001</v>
      </c>
    </row>
    <row r="17" spans="1:7" s="1" customFormat="1" ht="12.75">
      <c r="A17" s="99" t="s">
        <v>475</v>
      </c>
      <c r="B17" s="120">
        <v>65000000</v>
      </c>
      <c r="C17" s="121"/>
      <c r="D17" s="121"/>
      <c r="E17" s="121"/>
      <c r="F17" s="121">
        <f t="shared" si="1"/>
        <v>65000000</v>
      </c>
      <c r="G17" s="153">
        <v>36377519.600000001</v>
      </c>
    </row>
    <row r="18" spans="1:7" s="1" customFormat="1" ht="12.75">
      <c r="A18" s="100" t="s">
        <v>36</v>
      </c>
      <c r="B18" s="120">
        <v>9720000000</v>
      </c>
      <c r="C18" s="121">
        <v>360664577.30000001</v>
      </c>
      <c r="D18" s="121"/>
      <c r="E18" s="121"/>
      <c r="F18" s="121">
        <f t="shared" si="1"/>
        <v>10080664577.299999</v>
      </c>
      <c r="G18" s="153">
        <v>10006452463.120001</v>
      </c>
    </row>
    <row r="19" spans="1:7" s="1" customFormat="1" ht="12.75">
      <c r="A19" s="100" t="s">
        <v>37</v>
      </c>
      <c r="B19" s="120">
        <v>33000000000</v>
      </c>
      <c r="C19" s="121"/>
      <c r="D19" s="121"/>
      <c r="E19" s="121"/>
      <c r="F19" s="121">
        <f t="shared" si="1"/>
        <v>33000000000</v>
      </c>
      <c r="G19" s="153">
        <v>32793100691.049999</v>
      </c>
    </row>
    <row r="20" spans="1:7" s="1" customFormat="1" ht="12.75">
      <c r="A20" s="99" t="s">
        <v>38</v>
      </c>
      <c r="B20" s="120">
        <v>24545464290</v>
      </c>
      <c r="C20" s="121">
        <v>5774830302.3299999</v>
      </c>
      <c r="D20" s="121"/>
      <c r="E20" s="121"/>
      <c r="F20" s="121">
        <f t="shared" si="1"/>
        <v>30320294592.330002</v>
      </c>
      <c r="G20" s="153">
        <v>28197887123.23</v>
      </c>
    </row>
    <row r="21" spans="1:7" s="1" customFormat="1" ht="12.75">
      <c r="A21" s="99" t="s">
        <v>39</v>
      </c>
      <c r="B21" s="120">
        <v>200000000</v>
      </c>
      <c r="C21" s="121"/>
      <c r="D21" s="121"/>
      <c r="E21" s="121"/>
      <c r="F21" s="121">
        <f t="shared" si="1"/>
        <v>200000000</v>
      </c>
      <c r="G21" s="153">
        <v>155614415.41999999</v>
      </c>
    </row>
    <row r="22" spans="1:7" s="1" customFormat="1" ht="12.75">
      <c r="A22" s="99" t="s">
        <v>40</v>
      </c>
      <c r="B22" s="120">
        <v>8800000000</v>
      </c>
      <c r="C22" s="121">
        <v>376786040</v>
      </c>
      <c r="D22" s="121"/>
      <c r="E22" s="121"/>
      <c r="F22" s="121">
        <f t="shared" si="1"/>
        <v>9176786040</v>
      </c>
      <c r="G22" s="153">
        <v>9154299153</v>
      </c>
    </row>
    <row r="23" spans="1:7" s="1" customFormat="1" ht="12.75">
      <c r="A23" s="99" t="s">
        <v>41</v>
      </c>
      <c r="B23" s="120">
        <v>6545225911</v>
      </c>
      <c r="C23" s="121">
        <v>916909928.88</v>
      </c>
      <c r="D23" s="121"/>
      <c r="E23" s="121">
        <v>59709154</v>
      </c>
      <c r="F23" s="121">
        <f t="shared" si="1"/>
        <v>7402426685.8800001</v>
      </c>
      <c r="G23" s="153">
        <v>7030313703.9099998</v>
      </c>
    </row>
    <row r="24" spans="1:7" s="1" customFormat="1" ht="13.5" thickBot="1">
      <c r="A24" s="102" t="s">
        <v>42</v>
      </c>
      <c r="B24" s="123">
        <v>595744445</v>
      </c>
      <c r="C24" s="125"/>
      <c r="D24" s="125"/>
      <c r="E24" s="125"/>
      <c r="F24" s="121">
        <f t="shared" si="1"/>
        <v>595744445</v>
      </c>
      <c r="G24" s="152">
        <v>580249908.29999995</v>
      </c>
    </row>
    <row r="25" spans="1:7" s="1" customFormat="1" ht="12.75">
      <c r="A25" s="103" t="s">
        <v>43</v>
      </c>
      <c r="B25" s="129"/>
      <c r="C25" s="128"/>
      <c r="D25" s="128"/>
      <c r="E25" s="130"/>
      <c r="F25" s="130"/>
      <c r="G25" s="154"/>
    </row>
    <row r="26" spans="1:7" s="1" customFormat="1" ht="12.75">
      <c r="A26" s="99" t="s">
        <v>44</v>
      </c>
      <c r="B26" s="501">
        <v>4404355526</v>
      </c>
      <c r="C26" s="121">
        <v>216026944</v>
      </c>
      <c r="D26" s="121"/>
      <c r="E26" s="122">
        <v>43968453</v>
      </c>
      <c r="F26" s="122">
        <f t="shared" si="1"/>
        <v>4576414017</v>
      </c>
      <c r="G26" s="153">
        <v>4429352380.2799997</v>
      </c>
    </row>
    <row r="27" spans="1:7" s="1" customFormat="1" ht="12.75">
      <c r="A27" s="99" t="s">
        <v>45</v>
      </c>
      <c r="B27" s="501">
        <v>2393623534</v>
      </c>
      <c r="C27" s="121">
        <v>71665107</v>
      </c>
      <c r="D27" s="121"/>
      <c r="E27" s="122">
        <v>14861333</v>
      </c>
      <c r="F27" s="122">
        <f t="shared" si="1"/>
        <v>2450427308</v>
      </c>
      <c r="G27" s="153">
        <v>2364486885.8800001</v>
      </c>
    </row>
    <row r="28" spans="1:7" s="1" customFormat="1" ht="12.75">
      <c r="A28" s="99" t="s">
        <v>46</v>
      </c>
      <c r="B28" s="501">
        <v>87982039</v>
      </c>
      <c r="C28" s="121">
        <v>3905044</v>
      </c>
      <c r="D28" s="121"/>
      <c r="E28" s="122">
        <v>879368</v>
      </c>
      <c r="F28" s="122">
        <f t="shared" si="1"/>
        <v>91007715</v>
      </c>
      <c r="G28" s="153">
        <v>88316201.769999996</v>
      </c>
    </row>
    <row r="29" spans="1:7" s="1" customFormat="1" ht="12.75">
      <c r="A29" s="99" t="s">
        <v>323</v>
      </c>
      <c r="B29" s="501">
        <v>241143787</v>
      </c>
      <c r="C29" s="121"/>
      <c r="D29" s="121"/>
      <c r="E29" s="122">
        <v>635230</v>
      </c>
      <c r="F29" s="122">
        <f t="shared" si="1"/>
        <v>240508557</v>
      </c>
      <c r="G29" s="153">
        <v>230146233</v>
      </c>
    </row>
    <row r="30" spans="1:7" s="1" customFormat="1" ht="12.75">
      <c r="A30" s="99" t="s">
        <v>324</v>
      </c>
      <c r="B30" s="501">
        <v>4157958140</v>
      </c>
      <c r="C30" s="121">
        <v>195252224</v>
      </c>
      <c r="D30" s="121"/>
      <c r="E30" s="122">
        <v>43333223</v>
      </c>
      <c r="F30" s="122">
        <f t="shared" si="1"/>
        <v>4309877141</v>
      </c>
      <c r="G30" s="153">
        <v>4183875596.2800002</v>
      </c>
    </row>
    <row r="31" spans="1:7" s="1" customFormat="1" ht="12.75">
      <c r="A31" s="99" t="s">
        <v>47</v>
      </c>
      <c r="B31" s="501">
        <v>3756563582</v>
      </c>
      <c r="C31" s="121">
        <v>1295982794.1600001</v>
      </c>
      <c r="D31" s="121"/>
      <c r="E31" s="122"/>
      <c r="F31" s="122">
        <f t="shared" si="1"/>
        <v>5052546376.1599998</v>
      </c>
      <c r="G31" s="153">
        <v>4452872295.3199997</v>
      </c>
    </row>
    <row r="32" spans="1:7" ht="15.75" thickBot="1">
      <c r="A32" s="104" t="s">
        <v>48</v>
      </c>
      <c r="B32" s="131">
        <v>107000000</v>
      </c>
      <c r="C32" s="125">
        <v>187816915.88</v>
      </c>
      <c r="D32" s="125"/>
      <c r="E32" s="126"/>
      <c r="F32" s="126">
        <f t="shared" si="1"/>
        <v>294816915.88</v>
      </c>
      <c r="G32" s="152">
        <v>167402187.06</v>
      </c>
    </row>
    <row r="33" spans="6:6">
      <c r="F33" s="16"/>
    </row>
    <row r="34" spans="6:6">
      <c r="F34" s="105"/>
    </row>
    <row r="35" spans="6:6">
      <c r="F35" s="106"/>
    </row>
    <row r="36" spans="6:6">
      <c r="F36" s="106"/>
    </row>
  </sheetData>
  <mergeCells count="6">
    <mergeCell ref="A1:G1"/>
    <mergeCell ref="A2:A4"/>
    <mergeCell ref="B2:B4"/>
    <mergeCell ref="C2:C4"/>
    <mergeCell ref="D2:D4"/>
    <mergeCell ref="G2:G4"/>
  </mergeCells>
  <printOptions horizontalCentered="1"/>
  <pageMargins left="0.23622047244094491" right="0.23622047244094491" top="0.74803149606299213" bottom="0" header="0.31496062992125984" footer="0.31496062992125984"/>
  <pageSetup paperSize="9" scale="68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C76D-5D97-4FF5-B079-F99526A5DCE7}">
  <dimension ref="A1:AD100"/>
  <sheetViews>
    <sheetView view="pageBreakPreview" zoomScale="50" zoomScaleNormal="70" zoomScaleSheetLayoutView="50" workbookViewId="0">
      <selection sqref="A1:AB1"/>
    </sheetView>
  </sheetViews>
  <sheetFormatPr defaultColWidth="9.140625" defaultRowHeight="20.25"/>
  <cols>
    <col min="1" max="1" width="32" style="390" customWidth="1"/>
    <col min="2" max="27" width="12.140625" style="390" customWidth="1"/>
    <col min="28" max="28" width="11" style="390" customWidth="1"/>
    <col min="29" max="29" width="9.140625" style="390"/>
    <col min="30" max="30" width="12.140625" style="412" bestFit="1" customWidth="1"/>
    <col min="31" max="16384" width="9.140625" style="390"/>
  </cols>
  <sheetData>
    <row r="1" spans="1:30" ht="38.25" customHeight="1" thickBot="1">
      <c r="A1" s="646" t="s">
        <v>17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D1" s="390"/>
    </row>
    <row r="2" spans="1:30" ht="27.95" customHeight="1" thickBot="1">
      <c r="A2" s="638" t="s">
        <v>133</v>
      </c>
      <c r="B2" s="640">
        <v>2020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2"/>
      <c r="N2" s="640">
        <v>2021</v>
      </c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2"/>
      <c r="Z2" s="643" t="s">
        <v>365</v>
      </c>
      <c r="AA2" s="644"/>
      <c r="AB2" s="645"/>
      <c r="AD2" s="390"/>
    </row>
    <row r="3" spans="1:30" ht="27.95" customHeight="1" thickBot="1">
      <c r="A3" s="639"/>
      <c r="B3" s="392">
        <v>1</v>
      </c>
      <c r="C3" s="393">
        <v>2</v>
      </c>
      <c r="D3" s="393">
        <v>3</v>
      </c>
      <c r="E3" s="393">
        <v>4</v>
      </c>
      <c r="F3" s="393">
        <v>5</v>
      </c>
      <c r="G3" s="393">
        <v>6</v>
      </c>
      <c r="H3" s="393">
        <v>7</v>
      </c>
      <c r="I3" s="393">
        <v>8</v>
      </c>
      <c r="J3" s="393">
        <v>9</v>
      </c>
      <c r="K3" s="393">
        <v>10</v>
      </c>
      <c r="L3" s="393">
        <v>11</v>
      </c>
      <c r="M3" s="394">
        <v>12</v>
      </c>
      <c r="N3" s="392">
        <v>1</v>
      </c>
      <c r="O3" s="393">
        <v>2</v>
      </c>
      <c r="P3" s="393">
        <v>3</v>
      </c>
      <c r="Q3" s="393">
        <v>4</v>
      </c>
      <c r="R3" s="393">
        <v>5</v>
      </c>
      <c r="S3" s="393">
        <v>6</v>
      </c>
      <c r="T3" s="393">
        <v>7</v>
      </c>
      <c r="U3" s="393">
        <v>8</v>
      </c>
      <c r="V3" s="393">
        <v>9</v>
      </c>
      <c r="W3" s="393">
        <v>10</v>
      </c>
      <c r="X3" s="393">
        <v>11</v>
      </c>
      <c r="Y3" s="394">
        <v>12</v>
      </c>
      <c r="Z3" s="395">
        <v>2020</v>
      </c>
      <c r="AA3" s="395">
        <v>2021</v>
      </c>
      <c r="AB3" s="396" t="s">
        <v>95</v>
      </c>
      <c r="AD3" s="390"/>
    </row>
    <row r="4" spans="1:30" ht="27.95" customHeight="1">
      <c r="A4" s="397" t="s">
        <v>1</v>
      </c>
      <c r="B4" s="398">
        <v>1.942475740855945</v>
      </c>
      <c r="C4" s="399">
        <v>1.9465622670863425</v>
      </c>
      <c r="D4" s="399">
        <v>1.9824554892701074</v>
      </c>
      <c r="E4" s="399">
        <v>2.3996865149408229</v>
      </c>
      <c r="F4" s="399">
        <v>2.7442746284239909</v>
      </c>
      <c r="G4" s="399">
        <v>2.9826848102512411</v>
      </c>
      <c r="H4" s="399">
        <v>3.2316623204809032</v>
      </c>
      <c r="I4" s="399">
        <v>3.3414026756240229</v>
      </c>
      <c r="J4" s="399">
        <v>3.3982801507304492</v>
      </c>
      <c r="K4" s="399">
        <v>3.4160615106874475</v>
      </c>
      <c r="L4" s="399">
        <v>3.4348572164487954</v>
      </c>
      <c r="M4" s="400">
        <v>3.5051673099956986</v>
      </c>
      <c r="N4" s="398">
        <v>3.6284867335736175</v>
      </c>
      <c r="O4" s="399">
        <v>3.6637751175319679</v>
      </c>
      <c r="P4" s="399">
        <v>3.6726074504545125</v>
      </c>
      <c r="Q4" s="399">
        <v>3.6219920899</v>
      </c>
      <c r="R4" s="399">
        <v>3.5564218093000002</v>
      </c>
      <c r="S4" s="399">
        <v>3.4421065315999999</v>
      </c>
      <c r="T4" s="399">
        <v>3.4340333927</v>
      </c>
      <c r="U4" s="399">
        <v>3.3549471662000001</v>
      </c>
      <c r="V4" s="399">
        <v>3.1950094990000002</v>
      </c>
      <c r="W4" s="399">
        <v>2.9899895529246097</v>
      </c>
      <c r="X4" s="399">
        <v>2.7838063819999999</v>
      </c>
      <c r="Y4" s="400">
        <v>2.7583268775000001</v>
      </c>
      <c r="Z4" s="401">
        <v>2.7937816445032859</v>
      </c>
      <c r="AA4" s="401">
        <v>3.3717852691324017</v>
      </c>
      <c r="AB4" s="402">
        <v>0.57800362462911581</v>
      </c>
      <c r="AD4" s="390"/>
    </row>
    <row r="5" spans="1:30" ht="27.95" customHeight="1">
      <c r="A5" s="403" t="s">
        <v>2</v>
      </c>
      <c r="B5" s="404">
        <v>2.5876569357559047</v>
      </c>
      <c r="C5" s="405">
        <v>2.5434560327198366</v>
      </c>
      <c r="D5" s="405">
        <v>2.53343568979651</v>
      </c>
      <c r="E5" s="405">
        <v>2.9502836615263037</v>
      </c>
      <c r="F5" s="405">
        <v>3.1106009043339653</v>
      </c>
      <c r="G5" s="405">
        <v>3.1773141920033909</v>
      </c>
      <c r="H5" s="405">
        <v>3.3214728196245971</v>
      </c>
      <c r="I5" s="405">
        <v>3.2959022294275364</v>
      </c>
      <c r="J5" s="405">
        <v>3.3075569702242733</v>
      </c>
      <c r="K5" s="405">
        <v>3.2678374091479481</v>
      </c>
      <c r="L5" s="405">
        <v>3.3128507151894784</v>
      </c>
      <c r="M5" s="406">
        <v>3.5165124476006961</v>
      </c>
      <c r="N5" s="404">
        <v>3.7334937379767452</v>
      </c>
      <c r="O5" s="405">
        <v>3.7625810025301054</v>
      </c>
      <c r="P5" s="405">
        <v>3.702925734839952</v>
      </c>
      <c r="Q5" s="405">
        <v>3.5929931619</v>
      </c>
      <c r="R5" s="405">
        <v>3.433136476</v>
      </c>
      <c r="S5" s="405">
        <v>3.2804959767000001</v>
      </c>
      <c r="T5" s="405">
        <v>3.2618663186000001</v>
      </c>
      <c r="U5" s="405">
        <v>3.1939323498999999</v>
      </c>
      <c r="V5" s="405">
        <v>3.1271241757000001</v>
      </c>
      <c r="W5" s="405">
        <v>2.9826123065392629</v>
      </c>
      <c r="X5" s="405">
        <v>2.8555513043</v>
      </c>
      <c r="Y5" s="406">
        <v>2.9833079637000002</v>
      </c>
      <c r="Z5" s="401">
        <v>3.03265230739835</v>
      </c>
      <c r="AA5" s="401">
        <v>3.347169977233607</v>
      </c>
      <c r="AB5" s="407">
        <v>0.31451766983525697</v>
      </c>
      <c r="AD5" s="390"/>
    </row>
    <row r="6" spans="1:30" ht="27.95" customHeight="1">
      <c r="A6" s="403" t="s">
        <v>3</v>
      </c>
      <c r="B6" s="404">
        <v>2.6584068116943529</v>
      </c>
      <c r="C6" s="405">
        <v>2.589406949369438</v>
      </c>
      <c r="D6" s="405">
        <v>2.4029322597311444</v>
      </c>
      <c r="E6" s="405">
        <v>2.8949950932286557</v>
      </c>
      <c r="F6" s="405">
        <v>2.9176241889043828</v>
      </c>
      <c r="G6" s="405">
        <v>2.8156306010020371</v>
      </c>
      <c r="H6" s="405">
        <v>2.8526691784508489</v>
      </c>
      <c r="I6" s="405">
        <v>2.7729907566974776</v>
      </c>
      <c r="J6" s="405">
        <v>2.6989944922479863</v>
      </c>
      <c r="K6" s="405">
        <v>2.6505781898502367</v>
      </c>
      <c r="L6" s="405">
        <v>2.7879162496811287</v>
      </c>
      <c r="M6" s="406">
        <v>3.19432447288861</v>
      </c>
      <c r="N6" s="404">
        <v>3.5697624741579546</v>
      </c>
      <c r="O6" s="405">
        <v>3.5972053671886135</v>
      </c>
      <c r="P6" s="405">
        <v>3.4578122810597143</v>
      </c>
      <c r="Q6" s="405">
        <v>3.2438903038000002</v>
      </c>
      <c r="R6" s="405">
        <v>3.0337751429000002</v>
      </c>
      <c r="S6" s="405">
        <v>2.8072441193</v>
      </c>
      <c r="T6" s="405">
        <v>2.7729653132999998</v>
      </c>
      <c r="U6" s="405">
        <v>2.7147971360000001</v>
      </c>
      <c r="V6" s="405">
        <v>2.6084146226999998</v>
      </c>
      <c r="W6" s="405">
        <v>2.5071824186239375</v>
      </c>
      <c r="X6" s="405">
        <v>2.4591823632000001</v>
      </c>
      <c r="Y6" s="406">
        <v>2.8177628761000002</v>
      </c>
      <c r="Z6" s="401">
        <v>2.7328014738136712</v>
      </c>
      <c r="AA6" s="401">
        <v>2.982241038018846</v>
      </c>
      <c r="AB6" s="407">
        <v>0.24943956420517477</v>
      </c>
      <c r="AD6" s="390"/>
    </row>
    <row r="7" spans="1:30" ht="27.95" customHeight="1">
      <c r="A7" s="403" t="s">
        <v>4</v>
      </c>
      <c r="B7" s="404">
        <v>2.5713943363821548</v>
      </c>
      <c r="C7" s="405">
        <v>2.540989499977365</v>
      </c>
      <c r="D7" s="405">
        <v>2.5626393600270529</v>
      </c>
      <c r="E7" s="405">
        <v>2.9843092473936856</v>
      </c>
      <c r="F7" s="405">
        <v>3.2075566470947461</v>
      </c>
      <c r="G7" s="405">
        <v>3.224516812284882</v>
      </c>
      <c r="H7" s="405">
        <v>3.3410675312016616</v>
      </c>
      <c r="I7" s="405">
        <v>3.3137167098126397</v>
      </c>
      <c r="J7" s="405">
        <v>3.2070658860464132</v>
      </c>
      <c r="K7" s="405">
        <v>3.048919588525834</v>
      </c>
      <c r="L7" s="405">
        <v>3.0717955249862015</v>
      </c>
      <c r="M7" s="406">
        <v>3.3628210538608738</v>
      </c>
      <c r="N7" s="404">
        <v>3.6012190783640139</v>
      </c>
      <c r="O7" s="405">
        <v>3.5824771697076074</v>
      </c>
      <c r="P7" s="405">
        <v>3.4734674902038916</v>
      </c>
      <c r="Q7" s="405">
        <v>3.2798735035000002</v>
      </c>
      <c r="R7" s="405">
        <v>3.1095806331000002</v>
      </c>
      <c r="S7" s="405">
        <v>2.9031349927000001</v>
      </c>
      <c r="T7" s="405">
        <v>2.8803778241</v>
      </c>
      <c r="U7" s="405">
        <v>2.8352327757000002</v>
      </c>
      <c r="V7" s="405">
        <v>2.7559368646000002</v>
      </c>
      <c r="W7" s="405">
        <v>2.6057153173052416</v>
      </c>
      <c r="X7" s="405">
        <v>2.5492065093999998</v>
      </c>
      <c r="Y7" s="406">
        <v>2.7786951611999999</v>
      </c>
      <c r="Z7" s="401">
        <v>2.9935838439115008</v>
      </c>
      <c r="AA7" s="401">
        <v>3.0538889490702785</v>
      </c>
      <c r="AB7" s="407">
        <v>6.0305105158777739E-2</v>
      </c>
      <c r="AD7" s="390"/>
    </row>
    <row r="8" spans="1:30" ht="27.95" customHeight="1">
      <c r="A8" s="403" t="s">
        <v>5</v>
      </c>
      <c r="B8" s="404">
        <v>3.0152100244306093</v>
      </c>
      <c r="C8" s="405">
        <v>2.9876312277346337</v>
      </c>
      <c r="D8" s="405">
        <v>3.1148543239026858</v>
      </c>
      <c r="E8" s="405">
        <v>4.2609677827977874</v>
      </c>
      <c r="F8" s="405">
        <v>4.92067263271825</v>
      </c>
      <c r="G8" s="405">
        <v>5.1049875707409953</v>
      </c>
      <c r="H8" s="405">
        <v>5.27064999391441</v>
      </c>
      <c r="I8" s="405">
        <v>5.1533073188294534</v>
      </c>
      <c r="J8" s="405">
        <v>5.0083507860343044</v>
      </c>
      <c r="K8" s="405">
        <v>5.0191267992720672</v>
      </c>
      <c r="L8" s="405">
        <v>5.1128913238518425</v>
      </c>
      <c r="M8" s="406">
        <v>5.4492830589484864</v>
      </c>
      <c r="N8" s="404">
        <v>5.8465642202809835</v>
      </c>
      <c r="O8" s="405">
        <v>6.0170442160777036</v>
      </c>
      <c r="P8" s="405">
        <v>6.0636531954287172</v>
      </c>
      <c r="Q8" s="405">
        <v>5.9585630352000001</v>
      </c>
      <c r="R8" s="405">
        <v>5.6925702704000001</v>
      </c>
      <c r="S8" s="405">
        <v>5.2466238560000003</v>
      </c>
      <c r="T8" s="405">
        <v>5.0002399092000003</v>
      </c>
      <c r="U8" s="405">
        <v>4.6894999572999998</v>
      </c>
      <c r="V8" s="405">
        <v>4.5236723018999996</v>
      </c>
      <c r="W8" s="405">
        <v>4.2589083144267983</v>
      </c>
      <c r="X8" s="405">
        <v>4.0473787361999998</v>
      </c>
      <c r="Y8" s="406">
        <v>4.1847738613000001</v>
      </c>
      <c r="Z8" s="401">
        <v>4.418966243806036</v>
      </c>
      <c r="AA8" s="401">
        <v>5.1812842013709188</v>
      </c>
      <c r="AB8" s="407">
        <v>0.76231795756488285</v>
      </c>
      <c r="AD8" s="390"/>
    </row>
    <row r="9" spans="1:30" ht="27.95" customHeight="1">
      <c r="A9" s="403" t="s">
        <v>6</v>
      </c>
      <c r="B9" s="404">
        <v>4.2852358960872863</v>
      </c>
      <c r="C9" s="405">
        <v>4.2833545564803757</v>
      </c>
      <c r="D9" s="405">
        <v>4.2646827584508396</v>
      </c>
      <c r="E9" s="405">
        <v>4.7495955712922946</v>
      </c>
      <c r="F9" s="405">
        <v>5.0405948858031717</v>
      </c>
      <c r="G9" s="405">
        <v>5.2034746805633629</v>
      </c>
      <c r="H9" s="405">
        <v>5.4133901277303966</v>
      </c>
      <c r="I9" s="405">
        <v>5.4385384711879485</v>
      </c>
      <c r="J9" s="405">
        <v>5.4096262014681065</v>
      </c>
      <c r="K9" s="405">
        <v>5.2332397025128072</v>
      </c>
      <c r="L9" s="405">
        <v>5.1971169222802667</v>
      </c>
      <c r="M9" s="406">
        <v>5.4587626804590954</v>
      </c>
      <c r="N9" s="404">
        <v>5.7890646133448138</v>
      </c>
      <c r="O9" s="405">
        <v>5.9398808593675554</v>
      </c>
      <c r="P9" s="405">
        <v>5.9904741203433591</v>
      </c>
      <c r="Q9" s="405">
        <v>5.9557038777000004</v>
      </c>
      <c r="R9" s="405">
        <v>5.7831713163999998</v>
      </c>
      <c r="S9" s="405">
        <v>5.5827787029999998</v>
      </c>
      <c r="T9" s="405">
        <v>5.4713633768000003</v>
      </c>
      <c r="U9" s="405">
        <v>5.3173406205999996</v>
      </c>
      <c r="V9" s="405">
        <v>5.2625121022999997</v>
      </c>
      <c r="W9" s="405">
        <v>5.0463017118881019</v>
      </c>
      <c r="X9" s="405">
        <v>4.8793353806999997</v>
      </c>
      <c r="Y9" s="406">
        <v>5.0839501993000002</v>
      </c>
      <c r="Z9" s="401">
        <v>4.9320775057134298</v>
      </c>
      <c r="AA9" s="401">
        <v>5.5247820954890985</v>
      </c>
      <c r="AB9" s="407">
        <v>0.59270458977566864</v>
      </c>
      <c r="AD9" s="390"/>
    </row>
    <row r="10" spans="1:30" ht="27.95" customHeight="1">
      <c r="A10" s="403" t="s">
        <v>7</v>
      </c>
      <c r="B10" s="404">
        <v>3.0822623386403518</v>
      </c>
      <c r="C10" s="405">
        <v>3.0651613224103507</v>
      </c>
      <c r="D10" s="405">
        <v>3.0957761291606265</v>
      </c>
      <c r="E10" s="405">
        <v>3.5175986602333209</v>
      </c>
      <c r="F10" s="405">
        <v>3.7870651578625432</v>
      </c>
      <c r="G10" s="405">
        <v>3.8911101537716606</v>
      </c>
      <c r="H10" s="405">
        <v>4.0523983873035778</v>
      </c>
      <c r="I10" s="405">
        <v>4.0234430668376797</v>
      </c>
      <c r="J10" s="405">
        <v>3.9236169294889849</v>
      </c>
      <c r="K10" s="405">
        <v>3.8035046170636972</v>
      </c>
      <c r="L10" s="405">
        <v>3.834420947848022</v>
      </c>
      <c r="M10" s="406">
        <v>4.0551005477936588</v>
      </c>
      <c r="N10" s="404">
        <v>4.2911147045909681</v>
      </c>
      <c r="O10" s="405">
        <v>4.3730383457653259</v>
      </c>
      <c r="P10" s="405">
        <v>4.3677996677800204</v>
      </c>
      <c r="Q10" s="405">
        <v>4.2870326151000002</v>
      </c>
      <c r="R10" s="405">
        <v>4.1383421493999997</v>
      </c>
      <c r="S10" s="405">
        <v>3.9522441652000002</v>
      </c>
      <c r="T10" s="405">
        <v>3.9581785486999999</v>
      </c>
      <c r="U10" s="405">
        <v>3.9295650768999999</v>
      </c>
      <c r="V10" s="405">
        <v>3.7827529736000001</v>
      </c>
      <c r="W10" s="405">
        <v>3.6556103939021671</v>
      </c>
      <c r="X10" s="405">
        <v>3.5256202979000002</v>
      </c>
      <c r="Y10" s="406">
        <v>3.6586816204999999</v>
      </c>
      <c r="Z10" s="401">
        <v>3.630837199499827</v>
      </c>
      <c r="AA10" s="401">
        <v>4.0104082163775976</v>
      </c>
      <c r="AB10" s="407">
        <v>0.37957101687777062</v>
      </c>
      <c r="AD10" s="390"/>
    </row>
    <row r="11" spans="1:30" ht="27.95" customHeight="1">
      <c r="A11" s="403" t="s">
        <v>8</v>
      </c>
      <c r="B11" s="404">
        <v>2.5563471016125585</v>
      </c>
      <c r="C11" s="405">
        <v>2.5326549539320289</v>
      </c>
      <c r="D11" s="405">
        <v>2.4992273855014195</v>
      </c>
      <c r="E11" s="405">
        <v>2.8217475098823379</v>
      </c>
      <c r="F11" s="405">
        <v>2.9179815291971862</v>
      </c>
      <c r="G11" s="405">
        <v>2.8970762573079076</v>
      </c>
      <c r="H11" s="405">
        <v>3.0176651595258739</v>
      </c>
      <c r="I11" s="405">
        <v>2.9906704777934157</v>
      </c>
      <c r="J11" s="405">
        <v>2.9071506786449755</v>
      </c>
      <c r="K11" s="405">
        <v>2.8275647602135567</v>
      </c>
      <c r="L11" s="405">
        <v>2.8602834693295955</v>
      </c>
      <c r="M11" s="406">
        <v>3.1130804658564899</v>
      </c>
      <c r="N11" s="404">
        <v>3.3190503359221268</v>
      </c>
      <c r="O11" s="405">
        <v>3.3353234990024907</v>
      </c>
      <c r="P11" s="405">
        <v>3.240500574133117</v>
      </c>
      <c r="Q11" s="405">
        <v>3.1285744298</v>
      </c>
      <c r="R11" s="405">
        <v>2.9480794716999998</v>
      </c>
      <c r="S11" s="405">
        <v>2.7627632889</v>
      </c>
      <c r="T11" s="405">
        <v>2.7591804795999999</v>
      </c>
      <c r="U11" s="405">
        <v>2.7521461890999999</v>
      </c>
      <c r="V11" s="405">
        <v>2.7072288241</v>
      </c>
      <c r="W11" s="405">
        <v>2.5683159168922911</v>
      </c>
      <c r="X11" s="405">
        <v>2.5746930084000001</v>
      </c>
      <c r="Y11" s="406">
        <v>2.8341244177</v>
      </c>
      <c r="Z11" s="401">
        <v>2.7974198764367948</v>
      </c>
      <c r="AA11" s="401">
        <v>2.9228648475876291</v>
      </c>
      <c r="AB11" s="407">
        <v>0.12544497115083431</v>
      </c>
      <c r="AD11" s="390"/>
    </row>
    <row r="12" spans="1:30" ht="27.95" customHeight="1">
      <c r="A12" s="403" t="s">
        <v>9</v>
      </c>
      <c r="B12" s="404">
        <v>2.4104534141326699</v>
      </c>
      <c r="C12" s="405">
        <v>2.3563365250199166</v>
      </c>
      <c r="D12" s="405">
        <v>2.250822173656267</v>
      </c>
      <c r="E12" s="405">
        <v>2.5342862545812559</v>
      </c>
      <c r="F12" s="405">
        <v>2.5932887356929246</v>
      </c>
      <c r="G12" s="405">
        <v>2.5794873490589576</v>
      </c>
      <c r="H12" s="405">
        <v>2.7071002357923102</v>
      </c>
      <c r="I12" s="405">
        <v>2.6601474349330525</v>
      </c>
      <c r="J12" s="405">
        <v>2.5554709118336945</v>
      </c>
      <c r="K12" s="405">
        <v>2.4820152554014485</v>
      </c>
      <c r="L12" s="405">
        <v>2.5922164188775803</v>
      </c>
      <c r="M12" s="406">
        <v>2.9199567056496716</v>
      </c>
      <c r="N12" s="404">
        <v>3.1710605288317986</v>
      </c>
      <c r="O12" s="405">
        <v>3.1688993482983348</v>
      </c>
      <c r="P12" s="405">
        <v>2.9970054095826892</v>
      </c>
      <c r="Q12" s="405">
        <v>2.7709361467</v>
      </c>
      <c r="R12" s="405">
        <v>2.5541664651999998</v>
      </c>
      <c r="S12" s="405">
        <v>2.3656082992999998</v>
      </c>
      <c r="T12" s="405">
        <v>2.3456476815</v>
      </c>
      <c r="U12" s="405">
        <v>2.3175695890000001</v>
      </c>
      <c r="V12" s="405">
        <v>2.2364391123999998</v>
      </c>
      <c r="W12" s="405">
        <v>2.1139283381317591</v>
      </c>
      <c r="X12" s="405">
        <v>2.0948791172000001</v>
      </c>
      <c r="Y12" s="406">
        <v>2.4466111253</v>
      </c>
      <c r="Z12" s="401">
        <v>2.523280505217409</v>
      </c>
      <c r="AA12" s="401">
        <v>2.5686348937766708</v>
      </c>
      <c r="AB12" s="407">
        <v>4.5354388559261771E-2</v>
      </c>
      <c r="AD12" s="390"/>
    </row>
    <row r="13" spans="1:30" ht="27.95" customHeight="1">
      <c r="A13" s="403" t="s">
        <v>10</v>
      </c>
      <c r="B13" s="404">
        <v>2.8647022935400104</v>
      </c>
      <c r="C13" s="405">
        <v>2.7908345828005849</v>
      </c>
      <c r="D13" s="405">
        <v>2.7049974252715723</v>
      </c>
      <c r="E13" s="405">
        <v>3.0192283477625281</v>
      </c>
      <c r="F13" s="405">
        <v>3.0839048251112255</v>
      </c>
      <c r="G13" s="405">
        <v>3.0226514324378355</v>
      </c>
      <c r="H13" s="405">
        <v>3.1575610986995564</v>
      </c>
      <c r="I13" s="405">
        <v>3.1236336989118856</v>
      </c>
      <c r="J13" s="405">
        <v>2.9907129519501567</v>
      </c>
      <c r="K13" s="405">
        <v>2.8706909575238866</v>
      </c>
      <c r="L13" s="405">
        <v>2.9293181684974905</v>
      </c>
      <c r="M13" s="406">
        <v>3.3067084763339181</v>
      </c>
      <c r="N13" s="404">
        <v>3.5620101657021808</v>
      </c>
      <c r="O13" s="405">
        <v>3.5243012108123475</v>
      </c>
      <c r="P13" s="405">
        <v>3.3653950203902436</v>
      </c>
      <c r="Q13" s="405">
        <v>3.1359630093000002</v>
      </c>
      <c r="R13" s="405">
        <v>2.9221161777</v>
      </c>
      <c r="S13" s="405">
        <v>2.7724695050000001</v>
      </c>
      <c r="T13" s="405">
        <v>2.8512044175</v>
      </c>
      <c r="U13" s="405">
        <v>2.8695838390000001</v>
      </c>
      <c r="V13" s="405">
        <v>2.8116789952999999</v>
      </c>
      <c r="W13" s="405">
        <v>2.6315789473684208</v>
      </c>
      <c r="X13" s="405">
        <v>2.6023922611999999</v>
      </c>
      <c r="Y13" s="406">
        <v>2.9850235077999998</v>
      </c>
      <c r="Z13" s="401">
        <v>2.9631387173184267</v>
      </c>
      <c r="AA13" s="401">
        <v>3.0169076815735894</v>
      </c>
      <c r="AB13" s="407">
        <v>5.3768964255162643E-2</v>
      </c>
      <c r="AD13" s="390"/>
    </row>
    <row r="14" spans="1:30" ht="27.95" customHeight="1">
      <c r="A14" s="403" t="s">
        <v>11</v>
      </c>
      <c r="B14" s="404">
        <v>3.7236418283756589</v>
      </c>
      <c r="C14" s="405">
        <v>3.6595619456005384</v>
      </c>
      <c r="D14" s="405">
        <v>3.6064738785642367</v>
      </c>
      <c r="E14" s="405">
        <v>4.0600598706394697</v>
      </c>
      <c r="F14" s="405">
        <v>4.1546178193251242</v>
      </c>
      <c r="G14" s="405">
        <v>4.078902848596635</v>
      </c>
      <c r="H14" s="405">
        <v>4.2044731632595269</v>
      </c>
      <c r="I14" s="405">
        <v>4.2254597589065934</v>
      </c>
      <c r="J14" s="405">
        <v>4.1680465159849227</v>
      </c>
      <c r="K14" s="405">
        <v>4.1377726205233198</v>
      </c>
      <c r="L14" s="405">
        <v>4.2392335144587765</v>
      </c>
      <c r="M14" s="406">
        <v>4.5476224763872679</v>
      </c>
      <c r="N14" s="404">
        <v>4.7929108275371624</v>
      </c>
      <c r="O14" s="405">
        <v>4.7722073078805032</v>
      </c>
      <c r="P14" s="405">
        <v>4.6275123200948558</v>
      </c>
      <c r="Q14" s="405">
        <v>4.4054559817000003</v>
      </c>
      <c r="R14" s="405">
        <v>4.1680132649999999</v>
      </c>
      <c r="S14" s="405">
        <v>3.9904347746000002</v>
      </c>
      <c r="T14" s="405">
        <v>4.0243992469999998</v>
      </c>
      <c r="U14" s="405">
        <v>3.9966400162000002</v>
      </c>
      <c r="V14" s="405">
        <v>3.9176310550000002</v>
      </c>
      <c r="W14" s="405">
        <v>3.7591395011218158</v>
      </c>
      <c r="X14" s="405">
        <v>3.7295354121000002</v>
      </c>
      <c r="Y14" s="406">
        <v>4.0203170897999998</v>
      </c>
      <c r="Z14" s="401">
        <v>4.0220446994661829</v>
      </c>
      <c r="AA14" s="401">
        <v>4.2053861291577288</v>
      </c>
      <c r="AB14" s="407">
        <v>0.18334142969154588</v>
      </c>
      <c r="AD14" s="390"/>
    </row>
    <row r="15" spans="1:30" ht="27.95" customHeight="1">
      <c r="A15" s="403" t="s">
        <v>12</v>
      </c>
      <c r="B15" s="404">
        <v>3.2152560135494221</v>
      </c>
      <c r="C15" s="405">
        <v>3.1665408230174656</v>
      </c>
      <c r="D15" s="405">
        <v>3.0777529743408722</v>
      </c>
      <c r="E15" s="405">
        <v>3.4568682612498347</v>
      </c>
      <c r="F15" s="405">
        <v>3.535935295026952</v>
      </c>
      <c r="G15" s="405">
        <v>3.5200475230127197</v>
      </c>
      <c r="H15" s="405">
        <v>3.6778313632151929</v>
      </c>
      <c r="I15" s="405">
        <v>3.6735010096567171</v>
      </c>
      <c r="J15" s="405">
        <v>3.6211308935625173</v>
      </c>
      <c r="K15" s="405">
        <v>3.577865897620764</v>
      </c>
      <c r="L15" s="405">
        <v>3.7357308009288603</v>
      </c>
      <c r="M15" s="406">
        <v>4.1123805036018108</v>
      </c>
      <c r="N15" s="404">
        <v>4.4240796334334016</v>
      </c>
      <c r="O15" s="405">
        <v>4.4737727051430687</v>
      </c>
      <c r="P15" s="405">
        <v>4.378597763735546</v>
      </c>
      <c r="Q15" s="405">
        <v>4.1707017072000001</v>
      </c>
      <c r="R15" s="405">
        <v>3.8540631017</v>
      </c>
      <c r="S15" s="405">
        <v>3.5376877333999999</v>
      </c>
      <c r="T15" s="405">
        <v>3.4425775246999999</v>
      </c>
      <c r="U15" s="405">
        <v>3.3457680093</v>
      </c>
      <c r="V15" s="405">
        <v>3.2068581112999999</v>
      </c>
      <c r="W15" s="405">
        <v>3.0474479263928775</v>
      </c>
      <c r="X15" s="405">
        <v>2.9895894617000001</v>
      </c>
      <c r="Y15" s="406">
        <v>3.3527822196999999</v>
      </c>
      <c r="Z15" s="401">
        <v>3.4814617095963722</v>
      </c>
      <c r="AA15" s="401">
        <v>3.7181646313680177</v>
      </c>
      <c r="AB15" s="407">
        <v>0.23670292177164542</v>
      </c>
      <c r="AD15" s="390"/>
    </row>
    <row r="16" spans="1:30" ht="27.95" customHeight="1">
      <c r="A16" s="403" t="s">
        <v>13</v>
      </c>
      <c r="B16" s="404">
        <v>2.5750348376031731</v>
      </c>
      <c r="C16" s="405">
        <v>2.4825926382538501</v>
      </c>
      <c r="D16" s="405">
        <v>2.5192795161009105</v>
      </c>
      <c r="E16" s="405">
        <v>2.8905634609335724</v>
      </c>
      <c r="F16" s="405">
        <v>2.9416195046373006</v>
      </c>
      <c r="G16" s="405">
        <v>2.9330037641965139</v>
      </c>
      <c r="H16" s="405">
        <v>2.9980628978939738</v>
      </c>
      <c r="I16" s="405">
        <v>2.9610858752645268</v>
      </c>
      <c r="J16" s="405">
        <v>2.9250748064745036</v>
      </c>
      <c r="K16" s="405">
        <v>2.8630519420909675</v>
      </c>
      <c r="L16" s="405">
        <v>2.9244110654851956</v>
      </c>
      <c r="M16" s="406">
        <v>3.2193539667522639</v>
      </c>
      <c r="N16" s="404">
        <v>3.4411405912313398</v>
      </c>
      <c r="O16" s="405">
        <v>3.4387932691136545</v>
      </c>
      <c r="P16" s="405">
        <v>3.3761160714285712</v>
      </c>
      <c r="Q16" s="405">
        <v>3.2691089857</v>
      </c>
      <c r="R16" s="405">
        <v>3.0902795721</v>
      </c>
      <c r="S16" s="405">
        <v>2.9051933665999998</v>
      </c>
      <c r="T16" s="405">
        <v>2.9131605383000001</v>
      </c>
      <c r="U16" s="405">
        <v>2.8510175785</v>
      </c>
      <c r="V16" s="405">
        <v>2.7218580054000001</v>
      </c>
      <c r="W16" s="405">
        <v>2.5604307480811088</v>
      </c>
      <c r="X16" s="405">
        <v>2.5041895705999999</v>
      </c>
      <c r="Y16" s="406">
        <v>2.7290554974000001</v>
      </c>
      <c r="Z16" s="401">
        <v>2.8192984753833068</v>
      </c>
      <c r="AA16" s="401">
        <v>3.0047653849722531</v>
      </c>
      <c r="AB16" s="407">
        <v>0.18546690958894629</v>
      </c>
      <c r="AD16" s="390"/>
    </row>
    <row r="17" spans="1:30" ht="27.95" customHeight="1" thickBot="1">
      <c r="A17" s="408" t="s">
        <v>14</v>
      </c>
      <c r="B17" s="409">
        <v>4.6291081985255351</v>
      </c>
      <c r="C17" s="410">
        <v>4.5774493944825778</v>
      </c>
      <c r="D17" s="410">
        <v>4.6035113405835393</v>
      </c>
      <c r="E17" s="410">
        <v>5.0374329616731934</v>
      </c>
      <c r="F17" s="410">
        <v>5.2543901821208312</v>
      </c>
      <c r="G17" s="410">
        <v>5.3854911956113911</v>
      </c>
      <c r="H17" s="410">
        <v>5.5586696682973686</v>
      </c>
      <c r="I17" s="410">
        <v>5.4960044249908346</v>
      </c>
      <c r="J17" s="410">
        <v>5.4197744743093663</v>
      </c>
      <c r="K17" s="410">
        <v>5.2774313931323711</v>
      </c>
      <c r="L17" s="410">
        <v>5.2782260839307025</v>
      </c>
      <c r="M17" s="411">
        <v>5.5506118053291171</v>
      </c>
      <c r="N17" s="409">
        <v>5.8318698303463137</v>
      </c>
      <c r="O17" s="410">
        <v>5.9246810547566024</v>
      </c>
      <c r="P17" s="410">
        <v>5.868062968999797</v>
      </c>
      <c r="Q17" s="410">
        <v>5.8164037243999998</v>
      </c>
      <c r="R17" s="410">
        <v>5.6314710640000003</v>
      </c>
      <c r="S17" s="410">
        <v>5.4158054702999996</v>
      </c>
      <c r="T17" s="410">
        <v>5.4576467626999996</v>
      </c>
      <c r="U17" s="410">
        <v>5.4145851263000004</v>
      </c>
      <c r="V17" s="410">
        <v>5.3028453203000003</v>
      </c>
      <c r="W17" s="410">
        <v>5.1072119123179416</v>
      </c>
      <c r="X17" s="410">
        <v>4.9418138516000001</v>
      </c>
      <c r="Y17" s="411">
        <v>5.1391600435999996</v>
      </c>
      <c r="Z17" s="401">
        <v>5.124938735982532</v>
      </c>
      <c r="AA17" s="401">
        <v>5.5058558873931736</v>
      </c>
      <c r="AB17" s="407">
        <v>0.38091715141064153</v>
      </c>
      <c r="AD17" s="390"/>
    </row>
    <row r="18" spans="1:30" ht="27.95" customHeight="1" thickBot="1">
      <c r="A18" s="408" t="s">
        <v>15</v>
      </c>
      <c r="B18" s="413">
        <v>3.071025494412464</v>
      </c>
      <c r="C18" s="414">
        <v>3.0301745736519319</v>
      </c>
      <c r="D18" s="414">
        <v>3.0080236633782862</v>
      </c>
      <c r="E18" s="414">
        <v>3.4397472098414776</v>
      </c>
      <c r="F18" s="414">
        <v>3.622476256138639</v>
      </c>
      <c r="G18" s="414">
        <v>3.6784916926006233</v>
      </c>
      <c r="H18" s="414">
        <v>3.8295423763811542</v>
      </c>
      <c r="I18" s="414">
        <v>3.818987966651656</v>
      </c>
      <c r="J18" s="414">
        <v>3.771330095244934</v>
      </c>
      <c r="K18" s="414">
        <v>3.6998831819546614</v>
      </c>
      <c r="L18" s="414">
        <v>3.7523210278523345</v>
      </c>
      <c r="M18" s="415">
        <v>4.0160785147912073</v>
      </c>
      <c r="N18" s="413">
        <v>4.2653965143700017</v>
      </c>
      <c r="O18" s="414">
        <v>4.3037130634810667</v>
      </c>
      <c r="P18" s="414">
        <v>4.2355037312473698</v>
      </c>
      <c r="Q18" s="414">
        <v>4.1043921906999996</v>
      </c>
      <c r="R18" s="414">
        <v>3.9213915311999998</v>
      </c>
      <c r="S18" s="414">
        <v>3.7285874916999999</v>
      </c>
      <c r="T18" s="414">
        <v>3.7124515886</v>
      </c>
      <c r="U18" s="414">
        <v>3.6481366050999999</v>
      </c>
      <c r="V18" s="414">
        <v>3.5480914811000002</v>
      </c>
      <c r="W18" s="414">
        <v>3.3805120004746705</v>
      </c>
      <c r="X18" s="414">
        <v>3.2772609668000001</v>
      </c>
      <c r="Y18" s="415">
        <v>3.4858684993</v>
      </c>
      <c r="Z18" s="416">
        <v>3.5132871039437061</v>
      </c>
      <c r="AA18" s="416">
        <v>3.8231300755139523</v>
      </c>
      <c r="AB18" s="417">
        <v>0.30984297157024621</v>
      </c>
      <c r="AD18" s="390"/>
    </row>
    <row r="19" spans="1:30" ht="21" customHeight="1">
      <c r="A19" s="418" t="s">
        <v>366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D19" s="390"/>
    </row>
    <row r="20" spans="1:30" ht="21" customHeight="1">
      <c r="A20" s="418"/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D20" s="390"/>
    </row>
    <row r="21" spans="1:30" ht="21" customHeight="1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D21" s="390"/>
    </row>
    <row r="22" spans="1:30" s="419" customFormat="1" ht="39" customHeight="1" thickBot="1">
      <c r="A22" s="646" t="s">
        <v>16</v>
      </c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6"/>
      <c r="X22" s="646"/>
      <c r="Y22" s="646"/>
      <c r="Z22" s="646"/>
      <c r="AA22" s="646"/>
      <c r="AB22" s="646"/>
    </row>
    <row r="23" spans="1:30" ht="27.95" customHeight="1" thickBot="1">
      <c r="A23" s="638" t="s">
        <v>133</v>
      </c>
      <c r="B23" s="640">
        <v>2020</v>
      </c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2"/>
      <c r="N23" s="640">
        <v>2021</v>
      </c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2"/>
      <c r="Z23" s="647" t="s">
        <v>367</v>
      </c>
      <c r="AA23" s="648"/>
      <c r="AB23" s="649"/>
      <c r="AD23" s="390"/>
    </row>
    <row r="24" spans="1:30" ht="27.95" customHeight="1" thickBot="1">
      <c r="A24" s="639"/>
      <c r="B24" s="392">
        <v>1</v>
      </c>
      <c r="C24" s="393">
        <v>2</v>
      </c>
      <c r="D24" s="393">
        <v>3</v>
      </c>
      <c r="E24" s="393">
        <v>4</v>
      </c>
      <c r="F24" s="393">
        <v>5</v>
      </c>
      <c r="G24" s="393">
        <v>6</v>
      </c>
      <c r="H24" s="393">
        <v>7</v>
      </c>
      <c r="I24" s="393">
        <v>8</v>
      </c>
      <c r="J24" s="393">
        <v>9</v>
      </c>
      <c r="K24" s="393">
        <v>10</v>
      </c>
      <c r="L24" s="393">
        <v>11</v>
      </c>
      <c r="M24" s="394">
        <v>12</v>
      </c>
      <c r="N24" s="392">
        <v>1</v>
      </c>
      <c r="O24" s="393">
        <v>2</v>
      </c>
      <c r="P24" s="393">
        <v>3</v>
      </c>
      <c r="Q24" s="393">
        <v>4</v>
      </c>
      <c r="R24" s="393">
        <v>5</v>
      </c>
      <c r="S24" s="393">
        <v>6</v>
      </c>
      <c r="T24" s="393">
        <v>7</v>
      </c>
      <c r="U24" s="393">
        <v>8</v>
      </c>
      <c r="V24" s="393">
        <v>9</v>
      </c>
      <c r="W24" s="393">
        <v>10</v>
      </c>
      <c r="X24" s="393">
        <v>11</v>
      </c>
      <c r="Y24" s="394">
        <v>12</v>
      </c>
      <c r="Z24" s="395">
        <v>2020</v>
      </c>
      <c r="AA24" s="395">
        <v>2021</v>
      </c>
      <c r="AB24" s="396" t="s">
        <v>95</v>
      </c>
      <c r="AD24" s="390"/>
    </row>
    <row r="25" spans="1:30" ht="27.95" customHeight="1">
      <c r="A25" s="397" t="s">
        <v>1</v>
      </c>
      <c r="B25" s="398">
        <v>18.39</v>
      </c>
      <c r="C25" s="399">
        <v>18.422999999999998</v>
      </c>
      <c r="D25" s="399">
        <v>18.788</v>
      </c>
      <c r="E25" s="399">
        <v>22.420999999999999</v>
      </c>
      <c r="F25" s="399">
        <v>25.423999999999999</v>
      </c>
      <c r="G25" s="399">
        <v>27.405000000000001</v>
      </c>
      <c r="H25" s="399">
        <v>29.567</v>
      </c>
      <c r="I25" s="399">
        <v>30.556000000000001</v>
      </c>
      <c r="J25" s="399">
        <v>31.056000000000001</v>
      </c>
      <c r="K25" s="399">
        <v>31.302</v>
      </c>
      <c r="L25" s="399">
        <v>31.472999999999999</v>
      </c>
      <c r="M25" s="400">
        <v>32.106999999999999</v>
      </c>
      <c r="N25" s="398">
        <v>33.216999999999999</v>
      </c>
      <c r="O25" s="399">
        <v>33.564999999999998</v>
      </c>
      <c r="P25" s="399">
        <v>33.612000000000002</v>
      </c>
      <c r="Q25" s="399">
        <v>33.351999999999997</v>
      </c>
      <c r="R25" s="399">
        <v>32.808</v>
      </c>
      <c r="S25" s="399">
        <v>31.905000000000001</v>
      </c>
      <c r="T25" s="399">
        <v>31.917000000000002</v>
      </c>
      <c r="U25" s="399">
        <v>31.271000000000001</v>
      </c>
      <c r="V25" s="399">
        <v>29.925999999999998</v>
      </c>
      <c r="W25" s="399">
        <v>28.242000000000001</v>
      </c>
      <c r="X25" s="399">
        <v>26.521000000000001</v>
      </c>
      <c r="Y25" s="400">
        <v>26.047000000000001</v>
      </c>
      <c r="Z25" s="401">
        <v>25.819666666666667</v>
      </c>
      <c r="AA25" s="401">
        <v>31.284416666666669</v>
      </c>
      <c r="AB25" s="402">
        <v>5.4647500000000022</v>
      </c>
      <c r="AD25" s="390"/>
    </row>
    <row r="26" spans="1:30" ht="27.95" customHeight="1">
      <c r="A26" s="403" t="s">
        <v>2</v>
      </c>
      <c r="B26" s="404">
        <v>24.922999999999998</v>
      </c>
      <c r="C26" s="405">
        <v>24.565999999999999</v>
      </c>
      <c r="D26" s="405">
        <v>24.602</v>
      </c>
      <c r="E26" s="405">
        <v>28.23</v>
      </c>
      <c r="F26" s="405">
        <v>29.626999999999999</v>
      </c>
      <c r="G26" s="405">
        <v>30.198</v>
      </c>
      <c r="H26" s="405">
        <v>31.448</v>
      </c>
      <c r="I26" s="405">
        <v>31.241</v>
      </c>
      <c r="J26" s="405">
        <v>31.423999999999999</v>
      </c>
      <c r="K26" s="405">
        <v>31.042999999999999</v>
      </c>
      <c r="L26" s="405">
        <v>31.361999999999998</v>
      </c>
      <c r="M26" s="406">
        <v>33.113999999999997</v>
      </c>
      <c r="N26" s="404">
        <v>34.982999999999997</v>
      </c>
      <c r="O26" s="405">
        <v>35.238999999999997</v>
      </c>
      <c r="P26" s="405">
        <v>34.713999999999999</v>
      </c>
      <c r="Q26" s="405">
        <v>33.981000000000002</v>
      </c>
      <c r="R26" s="405">
        <v>32.615000000000002</v>
      </c>
      <c r="S26" s="405">
        <v>31.300999999999998</v>
      </c>
      <c r="T26" s="405">
        <v>31.2</v>
      </c>
      <c r="U26" s="405">
        <v>30.652000000000001</v>
      </c>
      <c r="V26" s="405">
        <v>30.148</v>
      </c>
      <c r="W26" s="405">
        <v>28.934999999999999</v>
      </c>
      <c r="X26" s="405">
        <v>27.956</v>
      </c>
      <c r="Y26" s="406">
        <v>29.018999999999998</v>
      </c>
      <c r="Z26" s="401">
        <v>28.918083333333332</v>
      </c>
      <c r="AA26" s="401">
        <v>31.899208333333331</v>
      </c>
      <c r="AB26" s="407">
        <v>2.9811249999999987</v>
      </c>
      <c r="AD26" s="390"/>
    </row>
    <row r="27" spans="1:30" ht="27.95" customHeight="1">
      <c r="A27" s="403" t="s">
        <v>3</v>
      </c>
      <c r="B27" s="404">
        <v>12.042999999999999</v>
      </c>
      <c r="C27" s="405">
        <v>11.759</v>
      </c>
      <c r="D27" s="405">
        <v>10.958</v>
      </c>
      <c r="E27" s="405">
        <v>12.887</v>
      </c>
      <c r="F27" s="405">
        <v>12.965999999999999</v>
      </c>
      <c r="G27" s="405">
        <v>12.558999999999999</v>
      </c>
      <c r="H27" s="405">
        <v>12.718</v>
      </c>
      <c r="I27" s="405">
        <v>12.384</v>
      </c>
      <c r="J27" s="405">
        <v>12.132999999999999</v>
      </c>
      <c r="K27" s="405">
        <v>11.928000000000001</v>
      </c>
      <c r="L27" s="405">
        <v>12.45</v>
      </c>
      <c r="M27" s="406">
        <v>14.096</v>
      </c>
      <c r="N27" s="404">
        <v>15.598000000000001</v>
      </c>
      <c r="O27" s="405">
        <v>15.698</v>
      </c>
      <c r="P27" s="405">
        <v>15.116</v>
      </c>
      <c r="Q27" s="405">
        <v>14.243</v>
      </c>
      <c r="R27" s="405">
        <v>13.391</v>
      </c>
      <c r="S27" s="405">
        <v>12.504</v>
      </c>
      <c r="T27" s="405">
        <v>12.372</v>
      </c>
      <c r="U27" s="405">
        <v>12.122</v>
      </c>
      <c r="V27" s="405">
        <v>11.763999999999999</v>
      </c>
      <c r="W27" s="405">
        <v>11.420999999999999</v>
      </c>
      <c r="X27" s="405">
        <v>11.276</v>
      </c>
      <c r="Y27" s="406">
        <v>12.634</v>
      </c>
      <c r="Z27" s="401">
        <v>12.258458333333333</v>
      </c>
      <c r="AA27" s="401">
        <v>13.239166666666666</v>
      </c>
      <c r="AB27" s="407">
        <v>0.9807083333333324</v>
      </c>
      <c r="AD27" s="390"/>
    </row>
    <row r="28" spans="1:30" ht="27.95" customHeight="1">
      <c r="A28" s="403" t="s">
        <v>4</v>
      </c>
      <c r="B28" s="404">
        <v>10.79</v>
      </c>
      <c r="C28" s="405">
        <v>10.689</v>
      </c>
      <c r="D28" s="405">
        <v>10.814</v>
      </c>
      <c r="E28" s="405">
        <v>12.335000000000001</v>
      </c>
      <c r="F28" s="405">
        <v>13.141999999999999</v>
      </c>
      <c r="G28" s="405">
        <v>13.170999999999999</v>
      </c>
      <c r="H28" s="405">
        <v>13.553000000000001</v>
      </c>
      <c r="I28" s="405">
        <v>13.455</v>
      </c>
      <c r="J28" s="405">
        <v>13.173</v>
      </c>
      <c r="K28" s="405">
        <v>12.555</v>
      </c>
      <c r="L28" s="405">
        <v>12.589</v>
      </c>
      <c r="M28" s="406">
        <v>13.673</v>
      </c>
      <c r="N28" s="404">
        <v>14.596</v>
      </c>
      <c r="O28" s="405">
        <v>14.518000000000001</v>
      </c>
      <c r="P28" s="405">
        <v>14.098000000000001</v>
      </c>
      <c r="Q28" s="405">
        <v>13.363</v>
      </c>
      <c r="R28" s="405">
        <v>12.788</v>
      </c>
      <c r="S28" s="405">
        <v>12.058</v>
      </c>
      <c r="T28" s="405">
        <v>11.91</v>
      </c>
      <c r="U28" s="405">
        <v>11.731999999999999</v>
      </c>
      <c r="V28" s="405">
        <v>11.493</v>
      </c>
      <c r="W28" s="405">
        <v>10.992000000000001</v>
      </c>
      <c r="X28" s="405">
        <v>10.816000000000001</v>
      </c>
      <c r="Y28" s="406">
        <v>11.558</v>
      </c>
      <c r="Z28" s="401">
        <v>12.334</v>
      </c>
      <c r="AA28" s="401">
        <v>12.581625000000001</v>
      </c>
      <c r="AB28" s="407">
        <v>0.24762500000000109</v>
      </c>
      <c r="AD28" s="390"/>
    </row>
    <row r="29" spans="1:30" ht="27.95" customHeight="1">
      <c r="A29" s="403" t="s">
        <v>5</v>
      </c>
      <c r="B29" s="404">
        <v>6.3380000000000001</v>
      </c>
      <c r="C29" s="405">
        <v>6.2460000000000004</v>
      </c>
      <c r="D29" s="405">
        <v>6.4809999999999999</v>
      </c>
      <c r="E29" s="405">
        <v>8.5909999999999993</v>
      </c>
      <c r="F29" s="405">
        <v>9.8279999999999994</v>
      </c>
      <c r="G29" s="405">
        <v>10.154999999999999</v>
      </c>
      <c r="H29" s="405">
        <v>10.459</v>
      </c>
      <c r="I29" s="405">
        <v>10.243</v>
      </c>
      <c r="J29" s="405">
        <v>10.007999999999999</v>
      </c>
      <c r="K29" s="405">
        <v>10.023999999999999</v>
      </c>
      <c r="L29" s="405">
        <v>10.198</v>
      </c>
      <c r="M29" s="406">
        <v>10.797000000000001</v>
      </c>
      <c r="N29" s="404">
        <v>11.538</v>
      </c>
      <c r="O29" s="405">
        <v>11.852</v>
      </c>
      <c r="P29" s="405">
        <v>11.948</v>
      </c>
      <c r="Q29" s="405">
        <v>11.705</v>
      </c>
      <c r="R29" s="405">
        <v>11.228</v>
      </c>
      <c r="S29" s="405">
        <v>10.423</v>
      </c>
      <c r="T29" s="405">
        <v>9.9550000000000001</v>
      </c>
      <c r="U29" s="405">
        <v>9.3789999999999996</v>
      </c>
      <c r="V29" s="405">
        <v>9.07</v>
      </c>
      <c r="W29" s="405">
        <v>8.6120000000000001</v>
      </c>
      <c r="X29" s="405">
        <v>8.25</v>
      </c>
      <c r="Y29" s="406">
        <v>8.4369999999999994</v>
      </c>
      <c r="Z29" s="401">
        <v>8.9057499999999994</v>
      </c>
      <c r="AA29" s="401">
        <v>10.298083333333334</v>
      </c>
      <c r="AB29" s="407">
        <v>1.392333333333335</v>
      </c>
      <c r="AD29" s="390"/>
    </row>
    <row r="30" spans="1:30" ht="27.95" customHeight="1">
      <c r="A30" s="403" t="s">
        <v>6</v>
      </c>
      <c r="B30" s="404">
        <v>24.716999999999999</v>
      </c>
      <c r="C30" s="405">
        <v>24.704999999999998</v>
      </c>
      <c r="D30" s="405">
        <v>24.54</v>
      </c>
      <c r="E30" s="405">
        <v>26.951000000000001</v>
      </c>
      <c r="F30" s="405">
        <v>28.404</v>
      </c>
      <c r="G30" s="405">
        <v>29.190999999999999</v>
      </c>
      <c r="H30" s="405">
        <v>30.338999999999999</v>
      </c>
      <c r="I30" s="405">
        <v>30.506</v>
      </c>
      <c r="J30" s="405">
        <v>30.465</v>
      </c>
      <c r="K30" s="405">
        <v>29.498000000000001</v>
      </c>
      <c r="L30" s="405">
        <v>29.248999999999999</v>
      </c>
      <c r="M30" s="406">
        <v>30.552</v>
      </c>
      <c r="N30" s="404">
        <v>32.237000000000002</v>
      </c>
      <c r="O30" s="405">
        <v>33.006</v>
      </c>
      <c r="P30" s="405">
        <v>33.247999999999998</v>
      </c>
      <c r="Q30" s="405">
        <v>32.912999999999997</v>
      </c>
      <c r="R30" s="405">
        <v>32.051000000000002</v>
      </c>
      <c r="S30" s="405">
        <v>31.099</v>
      </c>
      <c r="T30" s="405">
        <v>30.573</v>
      </c>
      <c r="U30" s="405">
        <v>29.818999999999999</v>
      </c>
      <c r="V30" s="405">
        <v>29.616</v>
      </c>
      <c r="W30" s="405">
        <v>28.626000000000001</v>
      </c>
      <c r="X30" s="405">
        <v>27.83</v>
      </c>
      <c r="Y30" s="406">
        <v>28.783000000000001</v>
      </c>
      <c r="Z30" s="401">
        <v>27.929958333333332</v>
      </c>
      <c r="AA30" s="401">
        <v>30.890458333333331</v>
      </c>
      <c r="AB30" s="407">
        <v>2.9604999999999997</v>
      </c>
      <c r="AD30" s="390"/>
    </row>
    <row r="31" spans="1:30" ht="27.95" customHeight="1">
      <c r="A31" s="403" t="s">
        <v>7</v>
      </c>
      <c r="B31" s="404">
        <v>9.8010000000000002</v>
      </c>
      <c r="C31" s="405">
        <v>9.7530000000000001</v>
      </c>
      <c r="D31" s="405">
        <v>9.7910000000000004</v>
      </c>
      <c r="E31" s="405">
        <v>10.927</v>
      </c>
      <c r="F31" s="405">
        <v>11.663</v>
      </c>
      <c r="G31" s="405">
        <v>11.942</v>
      </c>
      <c r="H31" s="405">
        <v>12.4</v>
      </c>
      <c r="I31" s="405">
        <v>12.315</v>
      </c>
      <c r="J31" s="405">
        <v>12.09</v>
      </c>
      <c r="K31" s="405">
        <v>11.728999999999999</v>
      </c>
      <c r="L31" s="405">
        <v>11.787000000000001</v>
      </c>
      <c r="M31" s="406">
        <v>12.364000000000001</v>
      </c>
      <c r="N31" s="404">
        <v>13.018000000000001</v>
      </c>
      <c r="O31" s="405">
        <v>13.24</v>
      </c>
      <c r="P31" s="405">
        <v>13.208</v>
      </c>
      <c r="Q31" s="405">
        <v>12.926</v>
      </c>
      <c r="R31" s="405">
        <v>12.558</v>
      </c>
      <c r="S31" s="405">
        <v>12.07</v>
      </c>
      <c r="T31" s="405">
        <v>12.058</v>
      </c>
      <c r="U31" s="405">
        <v>12.007</v>
      </c>
      <c r="V31" s="405">
        <v>11.659000000000001</v>
      </c>
      <c r="W31" s="405">
        <v>11.352</v>
      </c>
      <c r="X31" s="405">
        <v>11.065</v>
      </c>
      <c r="Y31" s="406">
        <v>11.363</v>
      </c>
      <c r="Z31" s="401">
        <v>11.254208333333334</v>
      </c>
      <c r="AA31" s="401">
        <v>12.252041666666667</v>
      </c>
      <c r="AB31" s="407">
        <v>0.99783333333333246</v>
      </c>
      <c r="AD31" s="390"/>
    </row>
    <row r="32" spans="1:30" ht="27.95" customHeight="1">
      <c r="A32" s="403" t="s">
        <v>8</v>
      </c>
      <c r="B32" s="404">
        <v>9.6839999999999993</v>
      </c>
      <c r="C32" s="405">
        <v>9.5730000000000004</v>
      </c>
      <c r="D32" s="405">
        <v>9.4659999999999993</v>
      </c>
      <c r="E32" s="405">
        <v>10.532</v>
      </c>
      <c r="F32" s="405">
        <v>10.855</v>
      </c>
      <c r="G32" s="405">
        <v>10.79</v>
      </c>
      <c r="H32" s="405">
        <v>11.19</v>
      </c>
      <c r="I32" s="405">
        <v>11.089</v>
      </c>
      <c r="J32" s="405">
        <v>10.879</v>
      </c>
      <c r="K32" s="405">
        <v>10.565</v>
      </c>
      <c r="L32" s="405">
        <v>10.67</v>
      </c>
      <c r="M32" s="406">
        <v>11.483000000000001</v>
      </c>
      <c r="N32" s="404">
        <v>12.183999999999999</v>
      </c>
      <c r="O32" s="405">
        <v>12.233000000000001</v>
      </c>
      <c r="P32" s="405">
        <v>11.904999999999999</v>
      </c>
      <c r="Q32" s="405">
        <v>11.518000000000001</v>
      </c>
      <c r="R32" s="405">
        <v>10.914999999999999</v>
      </c>
      <c r="S32" s="405">
        <v>10.336</v>
      </c>
      <c r="T32" s="405">
        <v>10.31</v>
      </c>
      <c r="U32" s="405">
        <v>10.268000000000001</v>
      </c>
      <c r="V32" s="405">
        <v>10.157999999999999</v>
      </c>
      <c r="W32" s="405">
        <v>9.782</v>
      </c>
      <c r="X32" s="405">
        <v>9.7850000000000001</v>
      </c>
      <c r="Y32" s="406">
        <v>10.622</v>
      </c>
      <c r="Z32" s="401">
        <v>10.464375</v>
      </c>
      <c r="AA32" s="401">
        <v>10.870541666666666</v>
      </c>
      <c r="AB32" s="407">
        <v>0.40616666666666568</v>
      </c>
      <c r="AD32" s="390"/>
    </row>
    <row r="33" spans="1:30" ht="27.95" customHeight="1">
      <c r="A33" s="403" t="s">
        <v>9</v>
      </c>
      <c r="B33" s="404">
        <v>8.6219999999999999</v>
      </c>
      <c r="C33" s="405">
        <v>8.4410000000000007</v>
      </c>
      <c r="D33" s="405">
        <v>8.1170000000000009</v>
      </c>
      <c r="E33" s="405">
        <v>8.9960000000000004</v>
      </c>
      <c r="F33" s="405">
        <v>9.1920000000000002</v>
      </c>
      <c r="G33" s="405">
        <v>9.1120000000000001</v>
      </c>
      <c r="H33" s="405">
        <v>9.5389999999999997</v>
      </c>
      <c r="I33" s="405">
        <v>9.423</v>
      </c>
      <c r="J33" s="405">
        <v>9.1110000000000007</v>
      </c>
      <c r="K33" s="405">
        <v>8.8689999999999998</v>
      </c>
      <c r="L33" s="405">
        <v>9.1780000000000008</v>
      </c>
      <c r="M33" s="406">
        <v>10.218999999999999</v>
      </c>
      <c r="N33" s="404">
        <v>11.077999999999999</v>
      </c>
      <c r="O33" s="405">
        <v>11.097</v>
      </c>
      <c r="P33" s="405">
        <v>10.512</v>
      </c>
      <c r="Q33" s="405">
        <v>9.75</v>
      </c>
      <c r="R33" s="405">
        <v>9.0570000000000004</v>
      </c>
      <c r="S33" s="405">
        <v>8.4749999999999996</v>
      </c>
      <c r="T33" s="405">
        <v>8.4120000000000008</v>
      </c>
      <c r="U33" s="405">
        <v>8.3179999999999996</v>
      </c>
      <c r="V33" s="405">
        <v>8.0960000000000001</v>
      </c>
      <c r="W33" s="405">
        <v>7.7030000000000003</v>
      </c>
      <c r="X33" s="405">
        <v>7.67</v>
      </c>
      <c r="Y33" s="406">
        <v>8.7829999999999995</v>
      </c>
      <c r="Z33" s="401">
        <v>8.9728750000000002</v>
      </c>
      <c r="AA33" s="401">
        <v>9.1390833333333337</v>
      </c>
      <c r="AB33" s="407">
        <v>0.16620833333333351</v>
      </c>
      <c r="AD33" s="390"/>
    </row>
    <row r="34" spans="1:30" ht="27.95" customHeight="1">
      <c r="A34" s="403" t="s">
        <v>10</v>
      </c>
      <c r="B34" s="404">
        <v>10.210000000000001</v>
      </c>
      <c r="C34" s="405">
        <v>9.9809999999999999</v>
      </c>
      <c r="D34" s="405">
        <v>9.6560000000000006</v>
      </c>
      <c r="E34" s="405">
        <v>10.602</v>
      </c>
      <c r="F34" s="405">
        <v>10.789</v>
      </c>
      <c r="G34" s="405">
        <v>10.587999999999999</v>
      </c>
      <c r="H34" s="405">
        <v>11.006</v>
      </c>
      <c r="I34" s="405">
        <v>10.879</v>
      </c>
      <c r="J34" s="405">
        <v>10.526999999999999</v>
      </c>
      <c r="K34" s="405">
        <v>10.096</v>
      </c>
      <c r="L34" s="405">
        <v>10.243</v>
      </c>
      <c r="M34" s="406">
        <v>11.443</v>
      </c>
      <c r="N34" s="404">
        <v>12.272</v>
      </c>
      <c r="O34" s="405">
        <v>12.141</v>
      </c>
      <c r="P34" s="405">
        <v>11.590999999999999</v>
      </c>
      <c r="Q34" s="405">
        <v>10.808999999999999</v>
      </c>
      <c r="R34" s="405">
        <v>10.116</v>
      </c>
      <c r="S34" s="405">
        <v>9.609</v>
      </c>
      <c r="T34" s="405">
        <v>9.9019999999999992</v>
      </c>
      <c r="U34" s="405">
        <v>9.952</v>
      </c>
      <c r="V34" s="405">
        <v>9.8089999999999993</v>
      </c>
      <c r="W34" s="405">
        <v>9.3089999999999993</v>
      </c>
      <c r="X34" s="405">
        <v>9.2119999999999997</v>
      </c>
      <c r="Y34" s="406">
        <v>10.413</v>
      </c>
      <c r="Z34" s="401">
        <v>10.426625</v>
      </c>
      <c r="AA34" s="401">
        <v>10.470833333333333</v>
      </c>
      <c r="AB34" s="407">
        <v>4.4208333333333627E-2</v>
      </c>
      <c r="AD34" s="390"/>
    </row>
    <row r="35" spans="1:30" ht="27.95" customHeight="1">
      <c r="A35" s="403" t="s">
        <v>11</v>
      </c>
      <c r="B35" s="404">
        <v>31.015999999999998</v>
      </c>
      <c r="C35" s="405">
        <v>30.559000000000001</v>
      </c>
      <c r="D35" s="405">
        <v>30.103999999999999</v>
      </c>
      <c r="E35" s="405">
        <v>33.432000000000002</v>
      </c>
      <c r="F35" s="405">
        <v>34.131</v>
      </c>
      <c r="G35" s="405">
        <v>33.497</v>
      </c>
      <c r="H35" s="405">
        <v>34.408999999999999</v>
      </c>
      <c r="I35" s="405">
        <v>34.520000000000003</v>
      </c>
      <c r="J35" s="405">
        <v>34.24</v>
      </c>
      <c r="K35" s="405">
        <v>33.915999999999997</v>
      </c>
      <c r="L35" s="405">
        <v>34.606999999999999</v>
      </c>
      <c r="M35" s="406">
        <v>36.883000000000003</v>
      </c>
      <c r="N35" s="404">
        <v>38.707000000000001</v>
      </c>
      <c r="O35" s="405">
        <v>38.53</v>
      </c>
      <c r="P35" s="405">
        <v>37.433999999999997</v>
      </c>
      <c r="Q35" s="405">
        <v>35.902000000000001</v>
      </c>
      <c r="R35" s="405">
        <v>34.107999999999997</v>
      </c>
      <c r="S35" s="405">
        <v>32.81</v>
      </c>
      <c r="T35" s="405">
        <v>33.014000000000003</v>
      </c>
      <c r="U35" s="405">
        <v>32.814999999999998</v>
      </c>
      <c r="V35" s="405">
        <v>32.304000000000002</v>
      </c>
      <c r="W35" s="405">
        <v>31.2</v>
      </c>
      <c r="X35" s="405">
        <v>31.047999999999998</v>
      </c>
      <c r="Y35" s="406">
        <v>33.023000000000003</v>
      </c>
      <c r="Z35" s="401">
        <v>33.118000000000002</v>
      </c>
      <c r="AA35" s="401">
        <v>34.402083333333337</v>
      </c>
      <c r="AB35" s="407">
        <v>1.284083333333335</v>
      </c>
      <c r="AD35" s="390"/>
    </row>
    <row r="36" spans="1:30" ht="27.95" customHeight="1">
      <c r="A36" s="403" t="s">
        <v>12</v>
      </c>
      <c r="B36" s="404">
        <v>13.97</v>
      </c>
      <c r="C36" s="405">
        <v>13.781000000000001</v>
      </c>
      <c r="D36" s="405">
        <v>13.411</v>
      </c>
      <c r="E36" s="405">
        <v>14.79</v>
      </c>
      <c r="F36" s="405">
        <v>15.045999999999999</v>
      </c>
      <c r="G36" s="405">
        <v>15.005000000000001</v>
      </c>
      <c r="H36" s="405">
        <v>15.603</v>
      </c>
      <c r="I36" s="405">
        <v>15.606</v>
      </c>
      <c r="J36" s="405">
        <v>15.448</v>
      </c>
      <c r="K36" s="405">
        <v>15.255000000000001</v>
      </c>
      <c r="L36" s="405">
        <v>15.797000000000001</v>
      </c>
      <c r="M36" s="406">
        <v>17.27</v>
      </c>
      <c r="N36" s="404">
        <v>18.492999999999999</v>
      </c>
      <c r="O36" s="405">
        <v>18.652999999999999</v>
      </c>
      <c r="P36" s="405">
        <v>18.260999999999999</v>
      </c>
      <c r="Q36" s="405">
        <v>17.433</v>
      </c>
      <c r="R36" s="405">
        <v>16.219000000000001</v>
      </c>
      <c r="S36" s="405">
        <v>14.993</v>
      </c>
      <c r="T36" s="405">
        <v>14.611000000000001</v>
      </c>
      <c r="U36" s="405">
        <v>14.218</v>
      </c>
      <c r="V36" s="405">
        <v>13.778</v>
      </c>
      <c r="W36" s="405">
        <v>13.161</v>
      </c>
      <c r="X36" s="405">
        <v>13.026</v>
      </c>
      <c r="Y36" s="406">
        <v>14.382</v>
      </c>
      <c r="Z36" s="401">
        <v>14.896333333333335</v>
      </c>
      <c r="AA36" s="401">
        <v>15.722666666666665</v>
      </c>
      <c r="AB36" s="407">
        <v>0.8263333333333307</v>
      </c>
      <c r="AD36" s="390"/>
    </row>
    <row r="37" spans="1:30" ht="27.95" customHeight="1">
      <c r="A37" s="403" t="s">
        <v>13</v>
      </c>
      <c r="B37" s="404">
        <v>10.622</v>
      </c>
      <c r="C37" s="405">
        <v>10.288</v>
      </c>
      <c r="D37" s="405">
        <v>10.397</v>
      </c>
      <c r="E37" s="405">
        <v>11.695</v>
      </c>
      <c r="F37" s="405">
        <v>11.839</v>
      </c>
      <c r="G37" s="405">
        <v>11.827</v>
      </c>
      <c r="H37" s="405">
        <v>12.041</v>
      </c>
      <c r="I37" s="405">
        <v>11.874000000000001</v>
      </c>
      <c r="J37" s="405">
        <v>11.795999999999999</v>
      </c>
      <c r="K37" s="405">
        <v>11.55</v>
      </c>
      <c r="L37" s="405">
        <v>11.731</v>
      </c>
      <c r="M37" s="406">
        <v>12.819000000000001</v>
      </c>
      <c r="N37" s="404">
        <v>13.621</v>
      </c>
      <c r="O37" s="405">
        <v>13.634</v>
      </c>
      <c r="P37" s="405">
        <v>13.385999999999999</v>
      </c>
      <c r="Q37" s="405">
        <v>12.942</v>
      </c>
      <c r="R37" s="405">
        <v>12.284000000000001</v>
      </c>
      <c r="S37" s="405">
        <v>11.622</v>
      </c>
      <c r="T37" s="405">
        <v>11.618</v>
      </c>
      <c r="U37" s="405">
        <v>11.36</v>
      </c>
      <c r="V37" s="405">
        <v>10.951000000000001</v>
      </c>
      <c r="W37" s="405">
        <v>10.356999999999999</v>
      </c>
      <c r="X37" s="405">
        <v>10.194000000000001</v>
      </c>
      <c r="Y37" s="406">
        <v>10.957000000000001</v>
      </c>
      <c r="Z37" s="401">
        <v>11.422458333333333</v>
      </c>
      <c r="AA37" s="401">
        <v>11.988083333333334</v>
      </c>
      <c r="AB37" s="407">
        <v>0.56562500000000071</v>
      </c>
      <c r="AD37" s="390"/>
    </row>
    <row r="38" spans="1:30" ht="27.95" customHeight="1" thickBot="1">
      <c r="A38" s="408" t="s">
        <v>14</v>
      </c>
      <c r="B38" s="409">
        <v>38.896000000000001</v>
      </c>
      <c r="C38" s="410">
        <v>38.604999999999997</v>
      </c>
      <c r="D38" s="410">
        <v>38.552999999999997</v>
      </c>
      <c r="E38" s="410">
        <v>41.651000000000003</v>
      </c>
      <c r="F38" s="410">
        <v>43.238</v>
      </c>
      <c r="G38" s="410">
        <v>44.197000000000003</v>
      </c>
      <c r="H38" s="410">
        <v>45.401000000000003</v>
      </c>
      <c r="I38" s="410">
        <v>44.987000000000002</v>
      </c>
      <c r="J38" s="410">
        <v>44.664999999999999</v>
      </c>
      <c r="K38" s="410">
        <v>43.354999999999997</v>
      </c>
      <c r="L38" s="410">
        <v>43.192</v>
      </c>
      <c r="M38" s="411">
        <v>45.156999999999996</v>
      </c>
      <c r="N38" s="409">
        <v>47.317</v>
      </c>
      <c r="O38" s="410">
        <v>48.057000000000002</v>
      </c>
      <c r="P38" s="410">
        <v>47.582999999999998</v>
      </c>
      <c r="Q38" s="410">
        <v>47.039000000000001</v>
      </c>
      <c r="R38" s="410">
        <v>45.683999999999997</v>
      </c>
      <c r="S38" s="410">
        <v>44.097000000000001</v>
      </c>
      <c r="T38" s="410">
        <v>44.326000000000001</v>
      </c>
      <c r="U38" s="410">
        <v>43.975999999999999</v>
      </c>
      <c r="V38" s="410">
        <v>43.37</v>
      </c>
      <c r="W38" s="410">
        <v>41.997</v>
      </c>
      <c r="X38" s="410">
        <v>40.9</v>
      </c>
      <c r="Y38" s="411">
        <v>42.152000000000001</v>
      </c>
      <c r="Z38" s="401">
        <v>42.331000000000003</v>
      </c>
      <c r="AA38" s="401">
        <v>44.833374999999997</v>
      </c>
      <c r="AB38" s="407">
        <v>2.5023749999999936</v>
      </c>
      <c r="AD38" s="390"/>
    </row>
    <row r="39" spans="1:30" ht="27.95" customHeight="1" thickBot="1">
      <c r="A39" s="408" t="s">
        <v>15</v>
      </c>
      <c r="B39" s="413">
        <v>230.02199999999999</v>
      </c>
      <c r="C39" s="414">
        <v>227.369</v>
      </c>
      <c r="D39" s="414">
        <v>225.678</v>
      </c>
      <c r="E39" s="414">
        <v>254.04</v>
      </c>
      <c r="F39" s="414">
        <v>266.14400000000001</v>
      </c>
      <c r="G39" s="414">
        <v>269.637</v>
      </c>
      <c r="H39" s="414">
        <v>279.673</v>
      </c>
      <c r="I39" s="414">
        <v>279.07799999999997</v>
      </c>
      <c r="J39" s="414">
        <v>277.01499999999999</v>
      </c>
      <c r="K39" s="414">
        <v>271.685</v>
      </c>
      <c r="L39" s="414">
        <v>274.52600000000001</v>
      </c>
      <c r="M39" s="415">
        <v>291.97699999999998</v>
      </c>
      <c r="N39" s="413">
        <v>308.85899999999998</v>
      </c>
      <c r="O39" s="414">
        <v>311.46300000000002</v>
      </c>
      <c r="P39" s="414">
        <v>306.61599999999999</v>
      </c>
      <c r="Q39" s="414">
        <v>297.87599999999998</v>
      </c>
      <c r="R39" s="414">
        <v>285.822</v>
      </c>
      <c r="S39" s="414">
        <v>273.30200000000002</v>
      </c>
      <c r="T39" s="414">
        <v>272.178</v>
      </c>
      <c r="U39" s="414">
        <v>267.88900000000001</v>
      </c>
      <c r="V39" s="414">
        <v>262.142</v>
      </c>
      <c r="W39" s="414">
        <v>251.68899999999999</v>
      </c>
      <c r="X39" s="414">
        <v>245.54900000000001</v>
      </c>
      <c r="Y39" s="415">
        <v>258.173</v>
      </c>
      <c r="Z39" s="416">
        <v>259.05179166666665</v>
      </c>
      <c r="AA39" s="416">
        <v>279.87166666666667</v>
      </c>
      <c r="AB39" s="417">
        <v>20.819875000000025</v>
      </c>
      <c r="AD39" s="390"/>
    </row>
    <row r="40" spans="1:30" s="419" customFormat="1" ht="21" customHeight="1">
      <c r="A40" s="420" t="s">
        <v>368</v>
      </c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</row>
    <row r="41" spans="1:30" s="419" customFormat="1" ht="21" customHeight="1">
      <c r="A41" s="420"/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</row>
    <row r="42" spans="1:30" s="419" customFormat="1" ht="39" customHeight="1" thickBot="1">
      <c r="A42" s="646" t="s">
        <v>96</v>
      </c>
      <c r="B42" s="646"/>
      <c r="C42" s="646"/>
      <c r="D42" s="646"/>
      <c r="E42" s="646"/>
      <c r="F42" s="646"/>
      <c r="G42" s="646"/>
      <c r="H42" s="646"/>
      <c r="I42" s="646"/>
      <c r="J42" s="646"/>
      <c r="K42" s="646"/>
      <c r="L42" s="646"/>
      <c r="M42" s="646"/>
      <c r="N42" s="646"/>
      <c r="O42" s="646"/>
      <c r="P42" s="646"/>
      <c r="Q42" s="646"/>
      <c r="R42" s="646"/>
      <c r="S42" s="646"/>
      <c r="T42" s="646"/>
      <c r="U42" s="646"/>
      <c r="V42" s="646"/>
      <c r="W42" s="646"/>
      <c r="X42" s="646"/>
      <c r="Y42" s="646"/>
      <c r="Z42" s="646"/>
      <c r="AA42" s="646"/>
      <c r="AB42" s="646"/>
    </row>
    <row r="43" spans="1:30" ht="27.95" customHeight="1" thickBot="1">
      <c r="A43" s="638" t="s">
        <v>133</v>
      </c>
      <c r="B43" s="640">
        <v>2020</v>
      </c>
      <c r="C43" s="641"/>
      <c r="D43" s="641"/>
      <c r="E43" s="641"/>
      <c r="F43" s="641"/>
      <c r="G43" s="641"/>
      <c r="H43" s="641"/>
      <c r="I43" s="641"/>
      <c r="J43" s="641"/>
      <c r="K43" s="641"/>
      <c r="L43" s="641"/>
      <c r="M43" s="642"/>
      <c r="N43" s="640">
        <v>2021</v>
      </c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642"/>
      <c r="Z43" s="643" t="s">
        <v>367</v>
      </c>
      <c r="AA43" s="644"/>
      <c r="AB43" s="645"/>
      <c r="AD43" s="390"/>
    </row>
    <row r="44" spans="1:30" ht="27.95" customHeight="1" thickBot="1">
      <c r="A44" s="639"/>
      <c r="B44" s="392">
        <v>1</v>
      </c>
      <c r="C44" s="393">
        <v>2</v>
      </c>
      <c r="D44" s="393">
        <v>3</v>
      </c>
      <c r="E44" s="393">
        <v>4</v>
      </c>
      <c r="F44" s="393">
        <v>5</v>
      </c>
      <c r="G44" s="393">
        <v>6</v>
      </c>
      <c r="H44" s="393">
        <v>7</v>
      </c>
      <c r="I44" s="393">
        <v>8</v>
      </c>
      <c r="J44" s="393">
        <v>9</v>
      </c>
      <c r="K44" s="393">
        <v>10</v>
      </c>
      <c r="L44" s="393">
        <v>11</v>
      </c>
      <c r="M44" s="394">
        <v>12</v>
      </c>
      <c r="N44" s="392">
        <v>1</v>
      </c>
      <c r="O44" s="393">
        <v>2</v>
      </c>
      <c r="P44" s="393">
        <v>3</v>
      </c>
      <c r="Q44" s="393">
        <v>4</v>
      </c>
      <c r="R44" s="393">
        <v>5</v>
      </c>
      <c r="S44" s="393">
        <v>6</v>
      </c>
      <c r="T44" s="393">
        <v>7</v>
      </c>
      <c r="U44" s="393">
        <v>8</v>
      </c>
      <c r="V44" s="393">
        <v>9</v>
      </c>
      <c r="W44" s="393">
        <v>10</v>
      </c>
      <c r="X44" s="393">
        <v>11</v>
      </c>
      <c r="Y44" s="394">
        <v>12</v>
      </c>
      <c r="Z44" s="395">
        <v>2020</v>
      </c>
      <c r="AA44" s="395">
        <v>2021</v>
      </c>
      <c r="AB44" s="396" t="s">
        <v>95</v>
      </c>
      <c r="AD44" s="390"/>
    </row>
    <row r="45" spans="1:30" ht="27.95" customHeight="1">
      <c r="A45" s="397" t="s">
        <v>1</v>
      </c>
      <c r="B45" s="398">
        <v>6.883</v>
      </c>
      <c r="C45" s="399">
        <v>6.7919999999999998</v>
      </c>
      <c r="D45" s="399">
        <v>6.7930000000000001</v>
      </c>
      <c r="E45" s="399">
        <v>8.7449999999999992</v>
      </c>
      <c r="F45" s="399">
        <v>10.159000000000001</v>
      </c>
      <c r="G45" s="399">
        <v>10.504</v>
      </c>
      <c r="H45" s="399">
        <v>11.24</v>
      </c>
      <c r="I45" s="399">
        <v>11.226000000000001</v>
      </c>
      <c r="J45" s="399">
        <v>10.303000000000001</v>
      </c>
      <c r="K45" s="399">
        <v>10.683</v>
      </c>
      <c r="L45" s="399">
        <v>10.709</v>
      </c>
      <c r="M45" s="400">
        <v>10.624000000000001</v>
      </c>
      <c r="N45" s="398">
        <v>10.656000000000001</v>
      </c>
      <c r="O45" s="399">
        <v>10.172000000000001</v>
      </c>
      <c r="P45" s="399">
        <v>9.2919999999999998</v>
      </c>
      <c r="Q45" s="399">
        <v>8.7780000000000005</v>
      </c>
      <c r="R45" s="399">
        <v>8.3140000000000001</v>
      </c>
      <c r="S45" s="399">
        <v>7.7130000000000001</v>
      </c>
      <c r="T45" s="399">
        <v>7.8659999999999997</v>
      </c>
      <c r="U45" s="399">
        <v>8.0129999999999999</v>
      </c>
      <c r="V45" s="399">
        <v>7.6130000000000004</v>
      </c>
      <c r="W45" s="399">
        <v>7.3620000000000001</v>
      </c>
      <c r="X45" s="399">
        <v>7.1349999999999998</v>
      </c>
      <c r="Y45" s="400">
        <v>6.9820000000000002</v>
      </c>
      <c r="Z45" s="401">
        <v>9.3905416666666657</v>
      </c>
      <c r="AA45" s="401">
        <v>8.4764166666666654</v>
      </c>
      <c r="AB45" s="402">
        <v>-0.9141250000000003</v>
      </c>
      <c r="AD45" s="390"/>
    </row>
    <row r="46" spans="1:30" ht="27.95" customHeight="1">
      <c r="A46" s="403" t="s">
        <v>2</v>
      </c>
      <c r="B46" s="404">
        <v>10.811</v>
      </c>
      <c r="C46" s="405">
        <v>10.398</v>
      </c>
      <c r="D46" s="405">
        <v>9.8040000000000003</v>
      </c>
      <c r="E46" s="405">
        <v>11.388</v>
      </c>
      <c r="F46" s="405">
        <v>11.933</v>
      </c>
      <c r="G46" s="405">
        <v>11.551</v>
      </c>
      <c r="H46" s="405">
        <v>12.166</v>
      </c>
      <c r="I46" s="405">
        <v>11.624000000000001</v>
      </c>
      <c r="J46" s="405">
        <v>10.72</v>
      </c>
      <c r="K46" s="405">
        <v>10.77</v>
      </c>
      <c r="L46" s="405">
        <v>10.984999999999999</v>
      </c>
      <c r="M46" s="406">
        <v>11.74</v>
      </c>
      <c r="N46" s="404">
        <v>12.666</v>
      </c>
      <c r="O46" s="405">
        <v>12.201000000000001</v>
      </c>
      <c r="P46" s="405">
        <v>11.279</v>
      </c>
      <c r="Q46" s="405">
        <v>10.76</v>
      </c>
      <c r="R46" s="405">
        <v>10.073</v>
      </c>
      <c r="S46" s="405">
        <v>9.5990000000000002</v>
      </c>
      <c r="T46" s="405">
        <v>9.9969999999999999</v>
      </c>
      <c r="U46" s="405">
        <v>10.055</v>
      </c>
      <c r="V46" s="405">
        <v>9.6669999999999998</v>
      </c>
      <c r="W46" s="405">
        <v>9.3350000000000009</v>
      </c>
      <c r="X46" s="405">
        <v>9.4039999999999999</v>
      </c>
      <c r="Y46" s="406">
        <v>10.178000000000001</v>
      </c>
      <c r="Z46" s="401">
        <v>11.070458333333335</v>
      </c>
      <c r="AA46" s="401">
        <v>10.499583333333334</v>
      </c>
      <c r="AB46" s="407">
        <v>-0.57087500000000091</v>
      </c>
      <c r="AD46" s="390"/>
    </row>
    <row r="47" spans="1:30" ht="27.95" customHeight="1">
      <c r="A47" s="403" t="s">
        <v>3</v>
      </c>
      <c r="B47" s="404">
        <v>6.298</v>
      </c>
      <c r="C47" s="405">
        <v>6.1310000000000002</v>
      </c>
      <c r="D47" s="405">
        <v>5.1479999999999997</v>
      </c>
      <c r="E47" s="405">
        <v>5.7709999999999999</v>
      </c>
      <c r="F47" s="405">
        <v>5.7169999999999996</v>
      </c>
      <c r="G47" s="405">
        <v>5.1059999999999999</v>
      </c>
      <c r="H47" s="405">
        <v>5.1159999999999997</v>
      </c>
      <c r="I47" s="405">
        <v>4.7270000000000003</v>
      </c>
      <c r="J47" s="405">
        <v>4.2960000000000003</v>
      </c>
      <c r="K47" s="405">
        <v>4.3579999999999997</v>
      </c>
      <c r="L47" s="405">
        <v>4.6680000000000001</v>
      </c>
      <c r="M47" s="406">
        <v>5.4880000000000004</v>
      </c>
      <c r="N47" s="404">
        <v>6.72</v>
      </c>
      <c r="O47" s="405">
        <v>6.7119999999999997</v>
      </c>
      <c r="P47" s="405">
        <v>5.8159999999999998</v>
      </c>
      <c r="Q47" s="405">
        <v>4.9470000000000001</v>
      </c>
      <c r="R47" s="405">
        <v>4.3369999999999997</v>
      </c>
      <c r="S47" s="405">
        <v>3.9129999999999998</v>
      </c>
      <c r="T47" s="405">
        <v>4.077</v>
      </c>
      <c r="U47" s="405">
        <v>4.0460000000000003</v>
      </c>
      <c r="V47" s="405">
        <v>3.7730000000000001</v>
      </c>
      <c r="W47" s="405">
        <v>3.6970000000000001</v>
      </c>
      <c r="X47" s="405">
        <v>3.8519999999999999</v>
      </c>
      <c r="Y47" s="406">
        <v>4.7910000000000004</v>
      </c>
      <c r="Z47" s="401">
        <v>5.2107916666666672</v>
      </c>
      <c r="AA47" s="401">
        <v>4.7524583333333332</v>
      </c>
      <c r="AB47" s="407">
        <v>-0.45833333333333393</v>
      </c>
      <c r="AD47" s="390"/>
    </row>
    <row r="48" spans="1:30" ht="27.95" customHeight="1">
      <c r="A48" s="403" t="s">
        <v>4</v>
      </c>
      <c r="B48" s="404">
        <v>4.8419999999999996</v>
      </c>
      <c r="C48" s="405">
        <v>4.7990000000000004</v>
      </c>
      <c r="D48" s="405">
        <v>4.5609999999999999</v>
      </c>
      <c r="E48" s="405">
        <v>5.1139999999999999</v>
      </c>
      <c r="F48" s="405">
        <v>5.4470000000000001</v>
      </c>
      <c r="G48" s="405">
        <v>5.1959999999999997</v>
      </c>
      <c r="H48" s="405">
        <v>5.367</v>
      </c>
      <c r="I48" s="405">
        <v>5.0460000000000003</v>
      </c>
      <c r="J48" s="405">
        <v>4.6589999999999998</v>
      </c>
      <c r="K48" s="405">
        <v>4.4850000000000003</v>
      </c>
      <c r="L48" s="405">
        <v>4.6230000000000002</v>
      </c>
      <c r="M48" s="406">
        <v>5.0490000000000004</v>
      </c>
      <c r="N48" s="404">
        <v>5.6589999999999998</v>
      </c>
      <c r="O48" s="405">
        <v>5.556</v>
      </c>
      <c r="P48" s="405">
        <v>5.1139999999999999</v>
      </c>
      <c r="Q48" s="405">
        <v>4.5750000000000002</v>
      </c>
      <c r="R48" s="405">
        <v>4.2130000000000001</v>
      </c>
      <c r="S48" s="405">
        <v>3.851</v>
      </c>
      <c r="T48" s="405">
        <v>3.923</v>
      </c>
      <c r="U48" s="405">
        <v>3.9529999999999998</v>
      </c>
      <c r="V48" s="405">
        <v>3.7360000000000002</v>
      </c>
      <c r="W48" s="405">
        <v>3.56</v>
      </c>
      <c r="X48" s="405">
        <v>3.63</v>
      </c>
      <c r="Y48" s="406">
        <v>4.0519999999999996</v>
      </c>
      <c r="Z48" s="401">
        <v>4.8976249999999997</v>
      </c>
      <c r="AA48" s="401">
        <v>4.3600416666666666</v>
      </c>
      <c r="AB48" s="407">
        <v>-0.53758333333333308</v>
      </c>
      <c r="AD48" s="390"/>
    </row>
    <row r="49" spans="1:30" ht="27.95" customHeight="1">
      <c r="A49" s="403" t="s">
        <v>5</v>
      </c>
      <c r="B49" s="404">
        <v>2.1779999999999999</v>
      </c>
      <c r="C49" s="405">
        <v>2.17</v>
      </c>
      <c r="D49" s="405">
        <v>1.97</v>
      </c>
      <c r="E49" s="405">
        <v>2.4</v>
      </c>
      <c r="F49" s="405">
        <v>2.9740000000000002</v>
      </c>
      <c r="G49" s="405">
        <v>3.0840000000000001</v>
      </c>
      <c r="H49" s="405">
        <v>3.0939999999999999</v>
      </c>
      <c r="I49" s="405">
        <v>3.097</v>
      </c>
      <c r="J49" s="405">
        <v>2.7240000000000002</v>
      </c>
      <c r="K49" s="405">
        <v>2.7959999999999998</v>
      </c>
      <c r="L49" s="405">
        <v>2.9820000000000002</v>
      </c>
      <c r="M49" s="406">
        <v>3.1989999999999998</v>
      </c>
      <c r="N49" s="404">
        <v>3.645</v>
      </c>
      <c r="O49" s="405">
        <v>3.7029999999999998</v>
      </c>
      <c r="P49" s="405">
        <v>3.5840000000000001</v>
      </c>
      <c r="Q49" s="405">
        <v>3.339</v>
      </c>
      <c r="R49" s="405">
        <v>3.0289999999999999</v>
      </c>
      <c r="S49" s="405">
        <v>2.5649999999999999</v>
      </c>
      <c r="T49" s="405">
        <v>2.4129999999999998</v>
      </c>
      <c r="U49" s="405">
        <v>2.1970000000000001</v>
      </c>
      <c r="V49" s="405">
        <v>2.048</v>
      </c>
      <c r="W49" s="405">
        <v>1.96</v>
      </c>
      <c r="X49" s="405">
        <v>1.905</v>
      </c>
      <c r="Y49" s="406">
        <v>1.9830000000000001</v>
      </c>
      <c r="Z49" s="401">
        <v>2.6667916666666667</v>
      </c>
      <c r="AA49" s="401">
        <v>2.7482500000000001</v>
      </c>
      <c r="AB49" s="407">
        <v>8.145833333333341E-2</v>
      </c>
      <c r="AD49" s="390"/>
    </row>
    <row r="50" spans="1:30" ht="27.95" customHeight="1">
      <c r="A50" s="403" t="s">
        <v>6</v>
      </c>
      <c r="B50" s="404">
        <v>8.0980000000000008</v>
      </c>
      <c r="C50" s="405">
        <v>7.9459999999999997</v>
      </c>
      <c r="D50" s="405">
        <v>7.431</v>
      </c>
      <c r="E50" s="405">
        <v>7.8849999999999998</v>
      </c>
      <c r="F50" s="405">
        <v>8.0950000000000006</v>
      </c>
      <c r="G50" s="405">
        <v>7.6769999999999996</v>
      </c>
      <c r="H50" s="405">
        <v>7.93</v>
      </c>
      <c r="I50" s="405">
        <v>7.7160000000000002</v>
      </c>
      <c r="J50" s="405">
        <v>7.1260000000000003</v>
      </c>
      <c r="K50" s="405">
        <v>7.2450000000000001</v>
      </c>
      <c r="L50" s="405">
        <v>7.3849999999999998</v>
      </c>
      <c r="M50" s="406">
        <v>7.8339999999999996</v>
      </c>
      <c r="N50" s="404">
        <v>8.7100000000000009</v>
      </c>
      <c r="O50" s="405">
        <v>8.6880000000000006</v>
      </c>
      <c r="P50" s="405">
        <v>8.3409999999999993</v>
      </c>
      <c r="Q50" s="405">
        <v>7.8970000000000002</v>
      </c>
      <c r="R50" s="405">
        <v>7.4649999999999999</v>
      </c>
      <c r="S50" s="405">
        <v>6.9930000000000003</v>
      </c>
      <c r="T50" s="405">
        <v>7.0940000000000003</v>
      </c>
      <c r="U50" s="405">
        <v>7.1319999999999997</v>
      </c>
      <c r="V50" s="405">
        <v>6.8179999999999996</v>
      </c>
      <c r="W50" s="405">
        <v>6.6269999999999998</v>
      </c>
      <c r="X50" s="405">
        <v>6.5960000000000001</v>
      </c>
      <c r="Y50" s="406">
        <v>7.21</v>
      </c>
      <c r="Z50" s="401">
        <v>7.6624583333333334</v>
      </c>
      <c r="AA50" s="401">
        <v>7.4902499999999996</v>
      </c>
      <c r="AB50" s="407">
        <v>-0.17220833333333374</v>
      </c>
      <c r="AD50" s="390"/>
    </row>
    <row r="51" spans="1:30" ht="27.95" customHeight="1">
      <c r="A51" s="403" t="s">
        <v>7</v>
      </c>
      <c r="B51" s="404">
        <v>4.2</v>
      </c>
      <c r="C51" s="405">
        <v>4.1079999999999997</v>
      </c>
      <c r="D51" s="405">
        <v>3.9980000000000002</v>
      </c>
      <c r="E51" s="405">
        <v>4.4279999999999999</v>
      </c>
      <c r="F51" s="405">
        <v>4.6390000000000002</v>
      </c>
      <c r="G51" s="405">
        <v>4.5529999999999999</v>
      </c>
      <c r="H51" s="405">
        <v>4.6619999999999999</v>
      </c>
      <c r="I51" s="405">
        <v>4.47</v>
      </c>
      <c r="J51" s="405">
        <v>4.141</v>
      </c>
      <c r="K51" s="405">
        <v>4.0739999999999998</v>
      </c>
      <c r="L51" s="405">
        <v>4.0739999999999998</v>
      </c>
      <c r="M51" s="406">
        <v>4.2949999999999999</v>
      </c>
      <c r="N51" s="404">
        <v>4.718</v>
      </c>
      <c r="O51" s="405">
        <v>4.6989999999999998</v>
      </c>
      <c r="P51" s="405">
        <v>4.4349999999999996</v>
      </c>
      <c r="Q51" s="405">
        <v>4.0830000000000002</v>
      </c>
      <c r="R51" s="405">
        <v>3.7709999999999999</v>
      </c>
      <c r="S51" s="405">
        <v>3.4870000000000001</v>
      </c>
      <c r="T51" s="405">
        <v>3.5430000000000001</v>
      </c>
      <c r="U51" s="405">
        <v>3.5590000000000002</v>
      </c>
      <c r="V51" s="405">
        <v>3.4220000000000002</v>
      </c>
      <c r="W51" s="405">
        <v>3.4390000000000001</v>
      </c>
      <c r="X51" s="405">
        <v>3.532</v>
      </c>
      <c r="Y51" s="406">
        <v>3.8260000000000001</v>
      </c>
      <c r="Z51" s="401">
        <v>4.2799166666666668</v>
      </c>
      <c r="AA51" s="401">
        <v>3.8957083333333333</v>
      </c>
      <c r="AB51" s="407">
        <v>-0.38420833333333348</v>
      </c>
      <c r="AD51" s="390"/>
    </row>
    <row r="52" spans="1:30" ht="27.95" customHeight="1">
      <c r="A52" s="403" t="s">
        <v>8</v>
      </c>
      <c r="B52" s="404">
        <v>4.5039999999999996</v>
      </c>
      <c r="C52" s="405">
        <v>4.4610000000000003</v>
      </c>
      <c r="D52" s="405">
        <v>4.2089999999999996</v>
      </c>
      <c r="E52" s="405">
        <v>4.6070000000000002</v>
      </c>
      <c r="F52" s="405">
        <v>4.5430000000000001</v>
      </c>
      <c r="G52" s="405">
        <v>4.3360000000000003</v>
      </c>
      <c r="H52" s="405">
        <v>4.5339999999999998</v>
      </c>
      <c r="I52" s="405">
        <v>4.3579999999999997</v>
      </c>
      <c r="J52" s="405">
        <v>4.01</v>
      </c>
      <c r="K52" s="405">
        <v>3.923</v>
      </c>
      <c r="L52" s="405">
        <v>4.085</v>
      </c>
      <c r="M52" s="406">
        <v>4.5380000000000003</v>
      </c>
      <c r="N52" s="404">
        <v>4.9130000000000003</v>
      </c>
      <c r="O52" s="405">
        <v>4.8109999999999999</v>
      </c>
      <c r="P52" s="405">
        <v>4.3840000000000003</v>
      </c>
      <c r="Q52" s="405">
        <v>3.972</v>
      </c>
      <c r="R52" s="405">
        <v>3.6589999999999998</v>
      </c>
      <c r="S52" s="405">
        <v>3.4670000000000001</v>
      </c>
      <c r="T52" s="405">
        <v>3.5819999999999999</v>
      </c>
      <c r="U52" s="405">
        <v>3.68</v>
      </c>
      <c r="V52" s="405">
        <v>3.399</v>
      </c>
      <c r="W52" s="405">
        <v>3.371</v>
      </c>
      <c r="X52" s="405">
        <v>3.528</v>
      </c>
      <c r="Y52" s="406">
        <v>4.08</v>
      </c>
      <c r="Z52" s="401">
        <v>4.3177916666666674</v>
      </c>
      <c r="AA52" s="401">
        <v>3.9229166666666666</v>
      </c>
      <c r="AB52" s="407">
        <v>-0.39487500000000075</v>
      </c>
      <c r="AD52" s="390"/>
    </row>
    <row r="53" spans="1:30" ht="27.95" customHeight="1">
      <c r="A53" s="403" t="s">
        <v>9</v>
      </c>
      <c r="B53" s="404">
        <v>4.6840000000000002</v>
      </c>
      <c r="C53" s="405">
        <v>4.4930000000000003</v>
      </c>
      <c r="D53" s="405">
        <v>3.9470000000000001</v>
      </c>
      <c r="E53" s="405">
        <v>4.1390000000000002</v>
      </c>
      <c r="F53" s="405">
        <v>4.13</v>
      </c>
      <c r="G53" s="405">
        <v>3.927</v>
      </c>
      <c r="H53" s="405">
        <v>4.1760000000000002</v>
      </c>
      <c r="I53" s="405">
        <v>4.0149999999999997</v>
      </c>
      <c r="J53" s="405">
        <v>3.5779999999999998</v>
      </c>
      <c r="K53" s="405">
        <v>3.6</v>
      </c>
      <c r="L53" s="405">
        <v>3.7639999999999998</v>
      </c>
      <c r="M53" s="406">
        <v>4.4130000000000003</v>
      </c>
      <c r="N53" s="404">
        <v>5.0830000000000002</v>
      </c>
      <c r="O53" s="405">
        <v>5.0449999999999999</v>
      </c>
      <c r="P53" s="405">
        <v>4.484</v>
      </c>
      <c r="Q53" s="405">
        <v>3.8130000000000002</v>
      </c>
      <c r="R53" s="405">
        <v>3.359</v>
      </c>
      <c r="S53" s="405">
        <v>3.0910000000000002</v>
      </c>
      <c r="T53" s="405">
        <v>3.25</v>
      </c>
      <c r="U53" s="405">
        <v>3.302</v>
      </c>
      <c r="V53" s="405">
        <v>3.089</v>
      </c>
      <c r="W53" s="405">
        <v>2.976</v>
      </c>
      <c r="X53" s="405">
        <v>3.0990000000000002</v>
      </c>
      <c r="Y53" s="406">
        <v>3.899</v>
      </c>
      <c r="Z53" s="401">
        <v>4.0504583333333333</v>
      </c>
      <c r="AA53" s="401">
        <v>3.7289166666666667</v>
      </c>
      <c r="AB53" s="407">
        <v>-0.32154166666666661</v>
      </c>
      <c r="AD53" s="390"/>
    </row>
    <row r="54" spans="1:30" ht="27.95" customHeight="1">
      <c r="A54" s="403" t="s">
        <v>10</v>
      </c>
      <c r="B54" s="404">
        <v>5.1710000000000003</v>
      </c>
      <c r="C54" s="405">
        <v>4.9359999999999999</v>
      </c>
      <c r="D54" s="405">
        <v>4.47</v>
      </c>
      <c r="E54" s="405">
        <v>4.9320000000000004</v>
      </c>
      <c r="F54" s="405">
        <v>4.8920000000000003</v>
      </c>
      <c r="G54" s="405">
        <v>4.5709999999999997</v>
      </c>
      <c r="H54" s="405">
        <v>4.7679999999999998</v>
      </c>
      <c r="I54" s="405">
        <v>4.4790000000000001</v>
      </c>
      <c r="J54" s="405">
        <v>3.9729999999999999</v>
      </c>
      <c r="K54" s="405">
        <v>3.8929999999999998</v>
      </c>
      <c r="L54" s="405">
        <v>4.1120000000000001</v>
      </c>
      <c r="M54" s="406">
        <v>5.0170000000000003</v>
      </c>
      <c r="N54" s="404">
        <v>5.6020000000000003</v>
      </c>
      <c r="O54" s="405">
        <v>5.3869999999999996</v>
      </c>
      <c r="P54" s="405">
        <v>4.6820000000000004</v>
      </c>
      <c r="Q54" s="405">
        <v>4.0259999999999998</v>
      </c>
      <c r="R54" s="405">
        <v>3.52</v>
      </c>
      <c r="S54" s="405">
        <v>3.355</v>
      </c>
      <c r="T54" s="405">
        <v>3.6739999999999999</v>
      </c>
      <c r="U54" s="405">
        <v>3.7679999999999998</v>
      </c>
      <c r="V54" s="405">
        <v>3.536</v>
      </c>
      <c r="W54" s="405">
        <v>3.399</v>
      </c>
      <c r="X54" s="405">
        <v>3.5569999999999999</v>
      </c>
      <c r="Y54" s="406">
        <v>4.4989999999999997</v>
      </c>
      <c r="Z54" s="401">
        <v>4.5796666666666672</v>
      </c>
      <c r="AA54" s="401">
        <v>4.1053333333333333</v>
      </c>
      <c r="AB54" s="407">
        <v>-0.47433333333333394</v>
      </c>
      <c r="AD54" s="390"/>
    </row>
    <row r="55" spans="1:30" ht="27.95" customHeight="1">
      <c r="A55" s="403" t="s">
        <v>11</v>
      </c>
      <c r="B55" s="404">
        <v>12.488</v>
      </c>
      <c r="C55" s="405">
        <v>12.090999999999999</v>
      </c>
      <c r="D55" s="405">
        <v>10.962</v>
      </c>
      <c r="E55" s="405">
        <v>12.359</v>
      </c>
      <c r="F55" s="405">
        <v>12.284000000000001</v>
      </c>
      <c r="G55" s="405">
        <v>11.276999999999999</v>
      </c>
      <c r="H55" s="405">
        <v>11.516999999999999</v>
      </c>
      <c r="I55" s="405">
        <v>10.994</v>
      </c>
      <c r="J55" s="405">
        <v>10.004</v>
      </c>
      <c r="K55" s="405">
        <v>10.260999999999999</v>
      </c>
      <c r="L55" s="405">
        <v>10.891999999999999</v>
      </c>
      <c r="M55" s="406">
        <v>12.189</v>
      </c>
      <c r="N55" s="404">
        <v>13.664999999999999</v>
      </c>
      <c r="O55" s="405">
        <v>13.287000000000001</v>
      </c>
      <c r="P55" s="405">
        <v>11.941000000000001</v>
      </c>
      <c r="Q55" s="405">
        <v>10.496</v>
      </c>
      <c r="R55" s="405">
        <v>9.4149999999999991</v>
      </c>
      <c r="S55" s="405">
        <v>8.7989999999999995</v>
      </c>
      <c r="T55" s="405">
        <v>9.2189999999999994</v>
      </c>
      <c r="U55" s="405">
        <v>9.3170000000000002</v>
      </c>
      <c r="V55" s="405">
        <v>8.9550000000000001</v>
      </c>
      <c r="W55" s="405">
        <v>8.7910000000000004</v>
      </c>
      <c r="X55" s="405">
        <v>9.1340000000000003</v>
      </c>
      <c r="Y55" s="406">
        <v>10.4</v>
      </c>
      <c r="Z55" s="401">
        <v>11.389083333333334</v>
      </c>
      <c r="AA55" s="401">
        <v>10.359458333333334</v>
      </c>
      <c r="AB55" s="407">
        <v>-1.0296249999999993</v>
      </c>
      <c r="AD55" s="390"/>
    </row>
    <row r="56" spans="1:30" ht="27.95" customHeight="1">
      <c r="A56" s="403" t="s">
        <v>12</v>
      </c>
      <c r="B56" s="404">
        <v>6.1689999999999996</v>
      </c>
      <c r="C56" s="405">
        <v>5.8570000000000002</v>
      </c>
      <c r="D56" s="405">
        <v>5.069</v>
      </c>
      <c r="E56" s="405">
        <v>5.2169999999999996</v>
      </c>
      <c r="F56" s="405">
        <v>5.31</v>
      </c>
      <c r="G56" s="405">
        <v>5.1840000000000002</v>
      </c>
      <c r="H56" s="405">
        <v>5.3769999999999998</v>
      </c>
      <c r="I56" s="405">
        <v>5.1520000000000001</v>
      </c>
      <c r="J56" s="405">
        <v>4.6950000000000003</v>
      </c>
      <c r="K56" s="405">
        <v>4.74</v>
      </c>
      <c r="L56" s="405">
        <v>5.0549999999999997</v>
      </c>
      <c r="M56" s="406">
        <v>6.0190000000000001</v>
      </c>
      <c r="N56" s="404">
        <v>6.8840000000000003</v>
      </c>
      <c r="O56" s="405">
        <v>6.758</v>
      </c>
      <c r="P56" s="405">
        <v>6.109</v>
      </c>
      <c r="Q56" s="405">
        <v>5.3979999999999997</v>
      </c>
      <c r="R56" s="405">
        <v>4.8019999999999996</v>
      </c>
      <c r="S56" s="405">
        <v>4.3810000000000002</v>
      </c>
      <c r="T56" s="405">
        <v>4.5</v>
      </c>
      <c r="U56" s="405">
        <v>4.5419999999999998</v>
      </c>
      <c r="V56" s="405">
        <v>4.2329999999999997</v>
      </c>
      <c r="W56" s="405">
        <v>4.0339999999999998</v>
      </c>
      <c r="X56" s="405">
        <v>4.0819999999999999</v>
      </c>
      <c r="Y56" s="406">
        <v>5.0510000000000002</v>
      </c>
      <c r="Z56" s="401">
        <v>5.2912083333333326</v>
      </c>
      <c r="AA56" s="401">
        <v>5.1048333333333327</v>
      </c>
      <c r="AB56" s="407">
        <v>-0.18637499999999996</v>
      </c>
      <c r="AD56" s="390"/>
    </row>
    <row r="57" spans="1:30" ht="27.95" customHeight="1">
      <c r="A57" s="403" t="s">
        <v>13</v>
      </c>
      <c r="B57" s="404">
        <v>5.0090000000000003</v>
      </c>
      <c r="C57" s="405">
        <v>4.758</v>
      </c>
      <c r="D57" s="405">
        <v>4.3650000000000002</v>
      </c>
      <c r="E57" s="405">
        <v>4.9420000000000002</v>
      </c>
      <c r="F57" s="405">
        <v>5.0170000000000003</v>
      </c>
      <c r="G57" s="405">
        <v>4.8010000000000002</v>
      </c>
      <c r="H57" s="405">
        <v>4.9749999999999996</v>
      </c>
      <c r="I57" s="405">
        <v>4.726</v>
      </c>
      <c r="J57" s="405">
        <v>4.3029999999999999</v>
      </c>
      <c r="K57" s="405">
        <v>4.2919999999999998</v>
      </c>
      <c r="L57" s="405">
        <v>4.577</v>
      </c>
      <c r="M57" s="406">
        <v>5.2160000000000002</v>
      </c>
      <c r="N57" s="404">
        <v>5.85</v>
      </c>
      <c r="O57" s="405">
        <v>5.6909999999999998</v>
      </c>
      <c r="P57" s="405">
        <v>5.2229999999999999</v>
      </c>
      <c r="Q57" s="405">
        <v>4.8360000000000003</v>
      </c>
      <c r="R57" s="405">
        <v>4.3689999999999998</v>
      </c>
      <c r="S57" s="405">
        <v>4.0369999999999999</v>
      </c>
      <c r="T57" s="405">
        <v>4.2389999999999999</v>
      </c>
      <c r="U57" s="405">
        <v>4.1890000000000001</v>
      </c>
      <c r="V57" s="405">
        <v>3.9220000000000002</v>
      </c>
      <c r="W57" s="405">
        <v>3.7450000000000001</v>
      </c>
      <c r="X57" s="405">
        <v>3.6970000000000001</v>
      </c>
      <c r="Y57" s="406">
        <v>4.2229999999999999</v>
      </c>
      <c r="Z57" s="401">
        <v>4.714291666666667</v>
      </c>
      <c r="AA57" s="401">
        <v>4.5431249999999999</v>
      </c>
      <c r="AB57" s="407">
        <v>-0.17116666666666713</v>
      </c>
      <c r="AD57" s="390"/>
    </row>
    <row r="58" spans="1:30" ht="27.95" customHeight="1" thickBot="1">
      <c r="A58" s="408" t="s">
        <v>14</v>
      </c>
      <c r="B58" s="409">
        <v>11.912000000000001</v>
      </c>
      <c r="C58" s="410">
        <v>11.456</v>
      </c>
      <c r="D58" s="410">
        <v>10.215</v>
      </c>
      <c r="E58" s="410">
        <v>10.971</v>
      </c>
      <c r="F58" s="410">
        <v>11.773999999999999</v>
      </c>
      <c r="G58" s="410">
        <v>11.662000000000001</v>
      </c>
      <c r="H58" s="410">
        <v>12.257</v>
      </c>
      <c r="I58" s="410">
        <v>11.755000000000001</v>
      </c>
      <c r="J58" s="410">
        <v>11.007999999999999</v>
      </c>
      <c r="K58" s="410">
        <v>10.798999999999999</v>
      </c>
      <c r="L58" s="410">
        <v>10.87</v>
      </c>
      <c r="M58" s="411">
        <v>11.954000000000001</v>
      </c>
      <c r="N58" s="409">
        <v>13.085000000000001</v>
      </c>
      <c r="O58" s="410">
        <v>13.005000000000001</v>
      </c>
      <c r="P58" s="410">
        <v>12.099</v>
      </c>
      <c r="Q58" s="410">
        <v>11.101000000000001</v>
      </c>
      <c r="R58" s="410">
        <v>10.821</v>
      </c>
      <c r="S58" s="410">
        <v>9.9830000000000005</v>
      </c>
      <c r="T58" s="410">
        <v>11.013</v>
      </c>
      <c r="U58" s="410">
        <v>11.135</v>
      </c>
      <c r="V58" s="410">
        <v>10.746</v>
      </c>
      <c r="W58" s="410">
        <v>10.39</v>
      </c>
      <c r="X58" s="410">
        <v>10.311999999999999</v>
      </c>
      <c r="Y58" s="411">
        <v>11.106999999999999</v>
      </c>
      <c r="Z58" s="401">
        <v>11.329499999999999</v>
      </c>
      <c r="AA58" s="401">
        <v>11.268375000000001</v>
      </c>
      <c r="AB58" s="407">
        <v>-6.1124999999998764E-2</v>
      </c>
      <c r="AD58" s="390"/>
    </row>
    <row r="59" spans="1:30" ht="27.95" customHeight="1" thickBot="1">
      <c r="A59" s="408" t="s">
        <v>15</v>
      </c>
      <c r="B59" s="413">
        <v>93.247</v>
      </c>
      <c r="C59" s="414">
        <v>90.396000000000001</v>
      </c>
      <c r="D59" s="414">
        <v>82.941999999999993</v>
      </c>
      <c r="E59" s="414">
        <v>92.897999999999996</v>
      </c>
      <c r="F59" s="414">
        <v>96.914000000000001</v>
      </c>
      <c r="G59" s="414">
        <v>93.429000000000002</v>
      </c>
      <c r="H59" s="414">
        <v>97.179000000000002</v>
      </c>
      <c r="I59" s="414">
        <v>93.385000000000005</v>
      </c>
      <c r="J59" s="414">
        <v>85.54</v>
      </c>
      <c r="K59" s="414">
        <v>85.918999999999997</v>
      </c>
      <c r="L59" s="414">
        <v>88.781000000000006</v>
      </c>
      <c r="M59" s="415">
        <v>97.575000000000003</v>
      </c>
      <c r="N59" s="413">
        <v>107.85599999999999</v>
      </c>
      <c r="O59" s="414">
        <v>105.715</v>
      </c>
      <c r="P59" s="414">
        <v>96.783000000000001</v>
      </c>
      <c r="Q59" s="414">
        <v>88.021000000000001</v>
      </c>
      <c r="R59" s="414">
        <v>81.147000000000006</v>
      </c>
      <c r="S59" s="414">
        <v>75.233999999999995</v>
      </c>
      <c r="T59" s="414">
        <v>78.39</v>
      </c>
      <c r="U59" s="414">
        <v>78.888000000000005</v>
      </c>
      <c r="V59" s="414">
        <v>74.956999999999994</v>
      </c>
      <c r="W59" s="414">
        <v>72.686000000000007</v>
      </c>
      <c r="X59" s="414">
        <v>73.462999999999994</v>
      </c>
      <c r="Y59" s="415">
        <v>82.281000000000006</v>
      </c>
      <c r="Z59" s="416">
        <v>90.850583333333333</v>
      </c>
      <c r="AA59" s="416">
        <v>85.25566666666667</v>
      </c>
      <c r="AB59" s="417">
        <v>-5.5949166666666628</v>
      </c>
      <c r="AD59" s="390"/>
    </row>
    <row r="60" spans="1:30" ht="21" customHeight="1">
      <c r="A60" s="418" t="s">
        <v>368</v>
      </c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D60" s="390"/>
    </row>
    <row r="61" spans="1:30" s="419" customFormat="1" ht="21" customHeight="1"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</row>
    <row r="62" spans="1:30" s="419" customFormat="1" ht="39" customHeight="1" thickBot="1">
      <c r="A62" s="646" t="s">
        <v>97</v>
      </c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646"/>
      <c r="N62" s="646"/>
      <c r="O62" s="646"/>
      <c r="P62" s="646"/>
      <c r="Q62" s="646"/>
      <c r="R62" s="646"/>
      <c r="S62" s="646"/>
      <c r="T62" s="646"/>
      <c r="U62" s="646"/>
      <c r="V62" s="646"/>
      <c r="W62" s="646"/>
      <c r="X62" s="646"/>
      <c r="Y62" s="646"/>
      <c r="Z62" s="646"/>
      <c r="AA62" s="646"/>
      <c r="AB62" s="646"/>
    </row>
    <row r="63" spans="1:30" ht="27.95" customHeight="1" thickBot="1">
      <c r="A63" s="638" t="s">
        <v>133</v>
      </c>
      <c r="B63" s="640">
        <v>2020</v>
      </c>
      <c r="C63" s="641"/>
      <c r="D63" s="641"/>
      <c r="E63" s="641"/>
      <c r="F63" s="641"/>
      <c r="G63" s="641"/>
      <c r="H63" s="641"/>
      <c r="I63" s="641"/>
      <c r="J63" s="641"/>
      <c r="K63" s="641"/>
      <c r="L63" s="641"/>
      <c r="M63" s="641"/>
      <c r="N63" s="640">
        <v>2021</v>
      </c>
      <c r="O63" s="641"/>
      <c r="P63" s="641"/>
      <c r="Q63" s="641"/>
      <c r="R63" s="641"/>
      <c r="S63" s="641"/>
      <c r="T63" s="641"/>
      <c r="U63" s="641"/>
      <c r="V63" s="641"/>
      <c r="W63" s="641"/>
      <c r="X63" s="641"/>
      <c r="Y63" s="641"/>
      <c r="Z63" s="643" t="s">
        <v>367</v>
      </c>
      <c r="AA63" s="644"/>
      <c r="AB63" s="645"/>
      <c r="AD63" s="390"/>
    </row>
    <row r="64" spans="1:30" ht="27.95" customHeight="1" thickBot="1">
      <c r="A64" s="639"/>
      <c r="B64" s="392">
        <v>1</v>
      </c>
      <c r="C64" s="393">
        <v>2</v>
      </c>
      <c r="D64" s="393">
        <v>3</v>
      </c>
      <c r="E64" s="393">
        <v>4</v>
      </c>
      <c r="F64" s="393">
        <v>5</v>
      </c>
      <c r="G64" s="393">
        <v>6</v>
      </c>
      <c r="H64" s="393">
        <v>7</v>
      </c>
      <c r="I64" s="393">
        <v>8</v>
      </c>
      <c r="J64" s="393">
        <v>9</v>
      </c>
      <c r="K64" s="393">
        <v>10</v>
      </c>
      <c r="L64" s="393">
        <v>11</v>
      </c>
      <c r="M64" s="394">
        <v>12</v>
      </c>
      <c r="N64" s="392">
        <v>1</v>
      </c>
      <c r="O64" s="393">
        <v>2</v>
      </c>
      <c r="P64" s="393">
        <v>3</v>
      </c>
      <c r="Q64" s="393">
        <v>4</v>
      </c>
      <c r="R64" s="393">
        <v>5</v>
      </c>
      <c r="S64" s="393">
        <v>6</v>
      </c>
      <c r="T64" s="393">
        <v>7</v>
      </c>
      <c r="U64" s="393">
        <v>8</v>
      </c>
      <c r="V64" s="393">
        <v>9</v>
      </c>
      <c r="W64" s="393">
        <v>10</v>
      </c>
      <c r="X64" s="393">
        <v>11</v>
      </c>
      <c r="Y64" s="394">
        <v>12</v>
      </c>
      <c r="Z64" s="395">
        <v>2020</v>
      </c>
      <c r="AA64" s="395">
        <v>2021</v>
      </c>
      <c r="AB64" s="396" t="s">
        <v>95</v>
      </c>
      <c r="AD64" s="390"/>
    </row>
    <row r="65" spans="1:30" ht="27.95" customHeight="1">
      <c r="A65" s="397" t="s">
        <v>1</v>
      </c>
      <c r="B65" s="398">
        <v>9.5660000000000007</v>
      </c>
      <c r="C65" s="399">
        <v>9.4339999999999993</v>
      </c>
      <c r="D65" s="399">
        <v>9.6590000000000007</v>
      </c>
      <c r="E65" s="399">
        <v>11.433999999999999</v>
      </c>
      <c r="F65" s="399">
        <v>12.802</v>
      </c>
      <c r="G65" s="399">
        <v>13.808999999999999</v>
      </c>
      <c r="H65" s="399">
        <v>15.074999999999999</v>
      </c>
      <c r="I65" s="399">
        <v>15.708</v>
      </c>
      <c r="J65" s="399">
        <v>15.853</v>
      </c>
      <c r="K65" s="399">
        <v>15.965</v>
      </c>
      <c r="L65" s="399">
        <v>16.145</v>
      </c>
      <c r="M65" s="400">
        <v>16.466000000000001</v>
      </c>
      <c r="N65" s="398">
        <v>16.986000000000001</v>
      </c>
      <c r="O65" s="399">
        <v>17.207999999999998</v>
      </c>
      <c r="P65" s="399">
        <v>17.288</v>
      </c>
      <c r="Q65" s="399">
        <v>17.161000000000001</v>
      </c>
      <c r="R65" s="399">
        <v>16.817</v>
      </c>
      <c r="S65" s="399">
        <v>16.396999999999998</v>
      </c>
      <c r="T65" s="399">
        <v>16.681000000000001</v>
      </c>
      <c r="U65" s="399">
        <v>16.457999999999998</v>
      </c>
      <c r="V65" s="399">
        <v>15.619</v>
      </c>
      <c r="W65" s="399">
        <v>14.702999999999999</v>
      </c>
      <c r="X65" s="399">
        <v>13.858000000000001</v>
      </c>
      <c r="Y65" s="400">
        <v>13.657</v>
      </c>
      <c r="Z65" s="401">
        <v>13.198666666666666</v>
      </c>
      <c r="AA65" s="401">
        <v>16.186458333333334</v>
      </c>
      <c r="AB65" s="402">
        <v>2.9877916666666682</v>
      </c>
      <c r="AD65" s="390"/>
    </row>
    <row r="66" spans="1:30" ht="27.95" customHeight="1">
      <c r="A66" s="403" t="s">
        <v>2</v>
      </c>
      <c r="B66" s="404">
        <v>12.731999999999999</v>
      </c>
      <c r="C66" s="405">
        <v>12.515000000000001</v>
      </c>
      <c r="D66" s="405">
        <v>12.702</v>
      </c>
      <c r="E66" s="405">
        <v>14.542</v>
      </c>
      <c r="F66" s="405">
        <v>15.238</v>
      </c>
      <c r="G66" s="405">
        <v>15.558</v>
      </c>
      <c r="H66" s="405">
        <v>16.588999999999999</v>
      </c>
      <c r="I66" s="405">
        <v>16.484999999999999</v>
      </c>
      <c r="J66" s="405">
        <v>16.436</v>
      </c>
      <c r="K66" s="405">
        <v>16.366</v>
      </c>
      <c r="L66" s="405">
        <v>16.587</v>
      </c>
      <c r="M66" s="406">
        <v>17.241</v>
      </c>
      <c r="N66" s="404">
        <v>18.081</v>
      </c>
      <c r="O66" s="405">
        <v>18.327000000000002</v>
      </c>
      <c r="P66" s="405">
        <v>18.308</v>
      </c>
      <c r="Q66" s="405">
        <v>18.233000000000001</v>
      </c>
      <c r="R66" s="405">
        <v>17.664000000000001</v>
      </c>
      <c r="S66" s="405">
        <v>17.065999999999999</v>
      </c>
      <c r="T66" s="405">
        <v>17.315000000000001</v>
      </c>
      <c r="U66" s="405">
        <v>17.157</v>
      </c>
      <c r="V66" s="405">
        <v>16.628</v>
      </c>
      <c r="W66" s="405">
        <v>15.859</v>
      </c>
      <c r="X66" s="405">
        <v>15.25</v>
      </c>
      <c r="Y66" s="406">
        <v>15.619</v>
      </c>
      <c r="Z66" s="401">
        <v>15.049875</v>
      </c>
      <c r="AA66" s="401">
        <v>17.193166666666666</v>
      </c>
      <c r="AB66" s="407">
        <v>2.1432916666666664</v>
      </c>
      <c r="AD66" s="390"/>
    </row>
    <row r="67" spans="1:30" ht="27.95" customHeight="1">
      <c r="A67" s="403" t="s">
        <v>3</v>
      </c>
      <c r="B67" s="404">
        <v>5.4690000000000003</v>
      </c>
      <c r="C67" s="405">
        <v>5.3920000000000003</v>
      </c>
      <c r="D67" s="405">
        <v>5.3949999999999996</v>
      </c>
      <c r="E67" s="405">
        <v>6.3890000000000002</v>
      </c>
      <c r="F67" s="405">
        <v>6.5940000000000003</v>
      </c>
      <c r="G67" s="405">
        <v>6.3860000000000001</v>
      </c>
      <c r="H67" s="405">
        <v>6.7480000000000002</v>
      </c>
      <c r="I67" s="405">
        <v>6.5910000000000002</v>
      </c>
      <c r="J67" s="405">
        <v>6.4139999999999997</v>
      </c>
      <c r="K67" s="405">
        <v>6.3949999999999996</v>
      </c>
      <c r="L67" s="405">
        <v>6.6779999999999999</v>
      </c>
      <c r="M67" s="406">
        <v>7.0730000000000004</v>
      </c>
      <c r="N67" s="404">
        <v>7.47</v>
      </c>
      <c r="O67" s="405">
        <v>7.5869999999999997</v>
      </c>
      <c r="P67" s="405">
        <v>7.6639999999999997</v>
      </c>
      <c r="Q67" s="405">
        <v>7.54</v>
      </c>
      <c r="R67" s="405">
        <v>7.2439999999999998</v>
      </c>
      <c r="S67" s="405">
        <v>6.8449999999999998</v>
      </c>
      <c r="T67" s="405">
        <v>6.9340000000000002</v>
      </c>
      <c r="U67" s="405">
        <v>6.8540000000000001</v>
      </c>
      <c r="V67" s="405">
        <v>6.452</v>
      </c>
      <c r="W67" s="405">
        <v>6.2830000000000004</v>
      </c>
      <c r="X67" s="405">
        <v>6.141</v>
      </c>
      <c r="Y67" s="406">
        <v>6.3840000000000003</v>
      </c>
      <c r="Z67" s="401">
        <v>6.2166249999999996</v>
      </c>
      <c r="AA67" s="401">
        <v>6.9785416666666666</v>
      </c>
      <c r="AB67" s="407">
        <v>0.76191666666666702</v>
      </c>
      <c r="AD67" s="390"/>
    </row>
    <row r="68" spans="1:30" ht="27.95" customHeight="1">
      <c r="A68" s="403" t="s">
        <v>4</v>
      </c>
      <c r="B68" s="404">
        <v>5.2329999999999997</v>
      </c>
      <c r="C68" s="405">
        <v>5.14</v>
      </c>
      <c r="D68" s="405">
        <v>5.3949999999999996</v>
      </c>
      <c r="E68" s="405">
        <v>6.18</v>
      </c>
      <c r="F68" s="405">
        <v>6.5529999999999999</v>
      </c>
      <c r="G68" s="405">
        <v>6.601</v>
      </c>
      <c r="H68" s="405">
        <v>6.931</v>
      </c>
      <c r="I68" s="405">
        <v>6.9749999999999996</v>
      </c>
      <c r="J68" s="405">
        <v>6.766</v>
      </c>
      <c r="K68" s="405">
        <v>6.5060000000000002</v>
      </c>
      <c r="L68" s="405">
        <v>6.593</v>
      </c>
      <c r="M68" s="406">
        <v>6.8840000000000003</v>
      </c>
      <c r="N68" s="404">
        <v>7.2759999999999998</v>
      </c>
      <c r="O68" s="405">
        <v>7.18</v>
      </c>
      <c r="P68" s="405">
        <v>7.1790000000000003</v>
      </c>
      <c r="Q68" s="405">
        <v>7.0289999999999999</v>
      </c>
      <c r="R68" s="405">
        <v>6.81</v>
      </c>
      <c r="S68" s="405">
        <v>6.492</v>
      </c>
      <c r="T68" s="405">
        <v>6.5330000000000004</v>
      </c>
      <c r="U68" s="405">
        <v>6.5030000000000001</v>
      </c>
      <c r="V68" s="405">
        <v>6.3049999999999997</v>
      </c>
      <c r="W68" s="405">
        <v>6.0190000000000001</v>
      </c>
      <c r="X68" s="405">
        <v>5.923</v>
      </c>
      <c r="Y68" s="406">
        <v>6.1040000000000001</v>
      </c>
      <c r="Z68" s="401">
        <v>6.2364583333333332</v>
      </c>
      <c r="AA68" s="401">
        <v>6.6452499999999999</v>
      </c>
      <c r="AB68" s="407">
        <v>0.40879166666666666</v>
      </c>
      <c r="AD68" s="390"/>
    </row>
    <row r="69" spans="1:30" ht="27.95" customHeight="1">
      <c r="A69" s="403" t="s">
        <v>5</v>
      </c>
      <c r="B69" s="404">
        <v>3.0950000000000002</v>
      </c>
      <c r="C69" s="405">
        <v>3.0369999999999999</v>
      </c>
      <c r="D69" s="405">
        <v>3.206</v>
      </c>
      <c r="E69" s="405">
        <v>4.2720000000000002</v>
      </c>
      <c r="F69" s="405">
        <v>4.9480000000000004</v>
      </c>
      <c r="G69" s="405">
        <v>5.1079999999999997</v>
      </c>
      <c r="H69" s="405">
        <v>5.3170000000000002</v>
      </c>
      <c r="I69" s="405">
        <v>5.2069999999999999</v>
      </c>
      <c r="J69" s="405">
        <v>5.0090000000000003</v>
      </c>
      <c r="K69" s="405">
        <v>5.077</v>
      </c>
      <c r="L69" s="405">
        <v>5.1989999999999998</v>
      </c>
      <c r="M69" s="406">
        <v>5.423</v>
      </c>
      <c r="N69" s="404">
        <v>5.7869999999999999</v>
      </c>
      <c r="O69" s="405">
        <v>5.9279999999999999</v>
      </c>
      <c r="P69" s="405">
        <v>5.9649999999999999</v>
      </c>
      <c r="Q69" s="405">
        <v>5.944</v>
      </c>
      <c r="R69" s="405">
        <v>5.774</v>
      </c>
      <c r="S69" s="405">
        <v>5.4050000000000002</v>
      </c>
      <c r="T69" s="405">
        <v>5.2009999999999996</v>
      </c>
      <c r="U69" s="405">
        <v>4.9320000000000004</v>
      </c>
      <c r="V69" s="405">
        <v>4.7270000000000003</v>
      </c>
      <c r="W69" s="405">
        <v>4.5549999999999997</v>
      </c>
      <c r="X69" s="405">
        <v>4.3479999999999999</v>
      </c>
      <c r="Y69" s="406">
        <v>4.4219999999999997</v>
      </c>
      <c r="Z69" s="401">
        <v>4.4724166666666667</v>
      </c>
      <c r="AA69" s="401">
        <v>5.2907083333333329</v>
      </c>
      <c r="AB69" s="407">
        <v>0.8182916666666662</v>
      </c>
      <c r="AD69" s="390"/>
    </row>
    <row r="70" spans="1:30" ht="27.95" customHeight="1">
      <c r="A70" s="403" t="s">
        <v>6</v>
      </c>
      <c r="B70" s="404">
        <v>13.363</v>
      </c>
      <c r="C70" s="405">
        <v>13.244999999999999</v>
      </c>
      <c r="D70" s="405">
        <v>13.260999999999999</v>
      </c>
      <c r="E70" s="405">
        <v>14.526999999999999</v>
      </c>
      <c r="F70" s="405">
        <v>15.172000000000001</v>
      </c>
      <c r="G70" s="405">
        <v>15.435</v>
      </c>
      <c r="H70" s="405">
        <v>16.106999999999999</v>
      </c>
      <c r="I70" s="405">
        <v>16.081</v>
      </c>
      <c r="J70" s="405">
        <v>15.874000000000001</v>
      </c>
      <c r="K70" s="405">
        <v>15.564</v>
      </c>
      <c r="L70" s="405">
        <v>15.569000000000001</v>
      </c>
      <c r="M70" s="406">
        <v>16.143999999999998</v>
      </c>
      <c r="N70" s="404">
        <v>16.925999999999998</v>
      </c>
      <c r="O70" s="405">
        <v>17.245000000000001</v>
      </c>
      <c r="P70" s="405">
        <v>17.431000000000001</v>
      </c>
      <c r="Q70" s="405">
        <v>17.411999999999999</v>
      </c>
      <c r="R70" s="405">
        <v>17.065000000000001</v>
      </c>
      <c r="S70" s="405">
        <v>16.655999999999999</v>
      </c>
      <c r="T70" s="405">
        <v>16.64</v>
      </c>
      <c r="U70" s="405">
        <v>16.401</v>
      </c>
      <c r="V70" s="405">
        <v>16.199000000000002</v>
      </c>
      <c r="W70" s="405">
        <v>15.622999999999999</v>
      </c>
      <c r="X70" s="405">
        <v>15.205</v>
      </c>
      <c r="Y70" s="406">
        <v>15.712</v>
      </c>
      <c r="Z70" s="401">
        <v>14.875708333333334</v>
      </c>
      <c r="AA70" s="401">
        <v>16.560916666666667</v>
      </c>
      <c r="AB70" s="407">
        <v>1.6852083333333336</v>
      </c>
      <c r="AD70" s="390"/>
    </row>
    <row r="71" spans="1:30" ht="27.95" customHeight="1">
      <c r="A71" s="403" t="s">
        <v>7</v>
      </c>
      <c r="B71" s="404">
        <v>4.9580000000000002</v>
      </c>
      <c r="C71" s="405">
        <v>4.88</v>
      </c>
      <c r="D71" s="405">
        <v>4.9870000000000001</v>
      </c>
      <c r="E71" s="405">
        <v>5.585</v>
      </c>
      <c r="F71" s="405">
        <v>5.9269999999999996</v>
      </c>
      <c r="G71" s="405">
        <v>6.0869999999999997</v>
      </c>
      <c r="H71" s="405">
        <v>6.43</v>
      </c>
      <c r="I71" s="405">
        <v>6.4539999999999997</v>
      </c>
      <c r="J71" s="405">
        <v>6.298</v>
      </c>
      <c r="K71" s="405">
        <v>6.2329999999999997</v>
      </c>
      <c r="L71" s="405">
        <v>6.2450000000000001</v>
      </c>
      <c r="M71" s="406">
        <v>6.4610000000000003</v>
      </c>
      <c r="N71" s="404">
        <v>6.6859999999999999</v>
      </c>
      <c r="O71" s="405">
        <v>6.8090000000000002</v>
      </c>
      <c r="P71" s="405">
        <v>6.9029999999999996</v>
      </c>
      <c r="Q71" s="405">
        <v>6.8150000000000004</v>
      </c>
      <c r="R71" s="405">
        <v>6.7050000000000001</v>
      </c>
      <c r="S71" s="405">
        <v>6.46</v>
      </c>
      <c r="T71" s="405">
        <v>6.5330000000000004</v>
      </c>
      <c r="U71" s="405">
        <v>6.5359999999999996</v>
      </c>
      <c r="V71" s="405">
        <v>6.3040000000000003</v>
      </c>
      <c r="W71" s="405">
        <v>6.1319999999999997</v>
      </c>
      <c r="X71" s="405">
        <v>5.968</v>
      </c>
      <c r="Y71" s="406">
        <v>6.0289999999999999</v>
      </c>
      <c r="Z71" s="401">
        <v>5.8130416666666669</v>
      </c>
      <c r="AA71" s="401">
        <v>6.508</v>
      </c>
      <c r="AB71" s="407">
        <v>0.69495833333333312</v>
      </c>
      <c r="AD71" s="390"/>
    </row>
    <row r="72" spans="1:30" ht="27.95" customHeight="1">
      <c r="A72" s="403" t="s">
        <v>8</v>
      </c>
      <c r="B72" s="404">
        <v>4.55</v>
      </c>
      <c r="C72" s="405">
        <v>4.5179999999999998</v>
      </c>
      <c r="D72" s="405">
        <v>4.657</v>
      </c>
      <c r="E72" s="405">
        <v>5.242</v>
      </c>
      <c r="F72" s="405">
        <v>5.3979999999999997</v>
      </c>
      <c r="G72" s="405">
        <v>5.3259999999999996</v>
      </c>
      <c r="H72" s="405">
        <v>5.7080000000000002</v>
      </c>
      <c r="I72" s="405">
        <v>5.6929999999999996</v>
      </c>
      <c r="J72" s="405">
        <v>5.415</v>
      </c>
      <c r="K72" s="405">
        <v>5.306</v>
      </c>
      <c r="L72" s="405">
        <v>5.3689999999999998</v>
      </c>
      <c r="M72" s="406">
        <v>5.5890000000000004</v>
      </c>
      <c r="N72" s="404">
        <v>5.8490000000000002</v>
      </c>
      <c r="O72" s="405">
        <v>5.883</v>
      </c>
      <c r="P72" s="405">
        <v>5.8949999999999996</v>
      </c>
      <c r="Q72" s="405">
        <v>5.843</v>
      </c>
      <c r="R72" s="405">
        <v>5.63</v>
      </c>
      <c r="S72" s="405">
        <v>5.4029999999999996</v>
      </c>
      <c r="T72" s="405">
        <v>5.5439999999999996</v>
      </c>
      <c r="U72" s="405">
        <v>5.5819999999999999</v>
      </c>
      <c r="V72" s="405">
        <v>5.3940000000000001</v>
      </c>
      <c r="W72" s="405">
        <v>5.1630000000000003</v>
      </c>
      <c r="X72" s="405">
        <v>5.109</v>
      </c>
      <c r="Y72" s="406">
        <v>5.3010000000000002</v>
      </c>
      <c r="Z72" s="401">
        <v>5.1812500000000004</v>
      </c>
      <c r="AA72" s="401">
        <v>5.5616666666666665</v>
      </c>
      <c r="AB72" s="407">
        <v>0.38041666666666618</v>
      </c>
      <c r="AD72" s="390"/>
    </row>
    <row r="73" spans="1:30" ht="27.95" customHeight="1">
      <c r="A73" s="403" t="s">
        <v>9</v>
      </c>
      <c r="B73" s="404">
        <v>4.056</v>
      </c>
      <c r="C73" s="405">
        <v>3.9929999999999999</v>
      </c>
      <c r="D73" s="405">
        <v>4.0209999999999999</v>
      </c>
      <c r="E73" s="405">
        <v>4.5490000000000004</v>
      </c>
      <c r="F73" s="405">
        <v>4.7089999999999996</v>
      </c>
      <c r="G73" s="405">
        <v>4.6189999999999998</v>
      </c>
      <c r="H73" s="405">
        <v>4.9770000000000003</v>
      </c>
      <c r="I73" s="405">
        <v>5.01</v>
      </c>
      <c r="J73" s="405">
        <v>4.7560000000000002</v>
      </c>
      <c r="K73" s="405">
        <v>4.673</v>
      </c>
      <c r="L73" s="405">
        <v>4.8070000000000004</v>
      </c>
      <c r="M73" s="406">
        <v>5.0519999999999996</v>
      </c>
      <c r="N73" s="404">
        <v>5.3620000000000001</v>
      </c>
      <c r="O73" s="405">
        <v>5.3860000000000001</v>
      </c>
      <c r="P73" s="405">
        <v>5.2320000000000002</v>
      </c>
      <c r="Q73" s="405">
        <v>5.069</v>
      </c>
      <c r="R73" s="405">
        <v>4.8600000000000003</v>
      </c>
      <c r="S73" s="405">
        <v>4.6369999999999996</v>
      </c>
      <c r="T73" s="405">
        <v>4.7370000000000001</v>
      </c>
      <c r="U73" s="405">
        <v>4.7309999999999999</v>
      </c>
      <c r="V73" s="405">
        <v>4.524</v>
      </c>
      <c r="W73" s="405">
        <v>4.3</v>
      </c>
      <c r="X73" s="405">
        <v>4.2350000000000003</v>
      </c>
      <c r="Y73" s="406">
        <v>4.524</v>
      </c>
      <c r="Z73" s="401">
        <v>4.5534583333333334</v>
      </c>
      <c r="AA73" s="401">
        <v>4.8217499999999998</v>
      </c>
      <c r="AB73" s="407">
        <v>0.26829166666666637</v>
      </c>
      <c r="AD73" s="390"/>
    </row>
    <row r="74" spans="1:30" ht="27.95" customHeight="1">
      <c r="A74" s="403" t="s">
        <v>10</v>
      </c>
      <c r="B74" s="404">
        <v>4.7409999999999997</v>
      </c>
      <c r="C74" s="405">
        <v>4.7110000000000003</v>
      </c>
      <c r="D74" s="405">
        <v>4.8010000000000002</v>
      </c>
      <c r="E74" s="405">
        <v>5.431</v>
      </c>
      <c r="F74" s="405">
        <v>5.58</v>
      </c>
      <c r="G74" s="405">
        <v>5.4880000000000004</v>
      </c>
      <c r="H74" s="405">
        <v>5.8449999999999998</v>
      </c>
      <c r="I74" s="405">
        <v>5.8040000000000003</v>
      </c>
      <c r="J74" s="405">
        <v>5.5490000000000004</v>
      </c>
      <c r="K74" s="405">
        <v>5.4290000000000003</v>
      </c>
      <c r="L74" s="405">
        <v>5.4649999999999999</v>
      </c>
      <c r="M74" s="406">
        <v>5.6559999999999997</v>
      </c>
      <c r="N74" s="404">
        <v>5.875</v>
      </c>
      <c r="O74" s="405">
        <v>5.875</v>
      </c>
      <c r="P74" s="405">
        <v>5.8410000000000002</v>
      </c>
      <c r="Q74" s="405">
        <v>5.6680000000000001</v>
      </c>
      <c r="R74" s="405">
        <v>5.4249999999999998</v>
      </c>
      <c r="S74" s="405">
        <v>5.2240000000000002</v>
      </c>
      <c r="T74" s="405">
        <v>5.5380000000000003</v>
      </c>
      <c r="U74" s="405">
        <v>5.6429999999999998</v>
      </c>
      <c r="V74" s="405">
        <v>5.4089999999999998</v>
      </c>
      <c r="W74" s="405">
        <v>5.125</v>
      </c>
      <c r="X74" s="405">
        <v>5.0250000000000004</v>
      </c>
      <c r="Y74" s="406">
        <v>5.2240000000000002</v>
      </c>
      <c r="Z74" s="401">
        <v>5.3328333333333333</v>
      </c>
      <c r="AA74" s="401">
        <v>5.5073333333333334</v>
      </c>
      <c r="AB74" s="407">
        <v>0.1745000000000001</v>
      </c>
      <c r="AD74" s="390"/>
    </row>
    <row r="75" spans="1:30" ht="27.95" customHeight="1">
      <c r="A75" s="403" t="s">
        <v>11</v>
      </c>
      <c r="B75" s="404">
        <v>14.993</v>
      </c>
      <c r="C75" s="405">
        <v>14.717000000000001</v>
      </c>
      <c r="D75" s="405">
        <v>14.856999999999999</v>
      </c>
      <c r="E75" s="405">
        <v>16.686</v>
      </c>
      <c r="F75" s="405">
        <v>17.234000000000002</v>
      </c>
      <c r="G75" s="405">
        <v>16.954000000000001</v>
      </c>
      <c r="H75" s="405">
        <v>17.669</v>
      </c>
      <c r="I75" s="405">
        <v>17.738</v>
      </c>
      <c r="J75" s="405">
        <v>17.331</v>
      </c>
      <c r="K75" s="405">
        <v>17.292000000000002</v>
      </c>
      <c r="L75" s="405">
        <v>17.728000000000002</v>
      </c>
      <c r="M75" s="406">
        <v>18.37</v>
      </c>
      <c r="N75" s="404">
        <v>18.914999999999999</v>
      </c>
      <c r="O75" s="405">
        <v>18.928999999999998</v>
      </c>
      <c r="P75" s="405">
        <v>18.797000000000001</v>
      </c>
      <c r="Q75" s="405">
        <v>18.306999999999999</v>
      </c>
      <c r="R75" s="405">
        <v>17.626999999999999</v>
      </c>
      <c r="S75" s="405">
        <v>17.033999999999999</v>
      </c>
      <c r="T75" s="405">
        <v>17.448</v>
      </c>
      <c r="U75" s="405">
        <v>17.510999999999999</v>
      </c>
      <c r="V75" s="405">
        <v>17.007999999999999</v>
      </c>
      <c r="W75" s="405">
        <v>16.423999999999999</v>
      </c>
      <c r="X75" s="405">
        <v>16.326000000000001</v>
      </c>
      <c r="Y75" s="406">
        <v>16.922999999999998</v>
      </c>
      <c r="Z75" s="401">
        <v>16.64</v>
      </c>
      <c r="AA75" s="401">
        <v>17.664375</v>
      </c>
      <c r="AB75" s="407">
        <v>1.0243749999999991</v>
      </c>
      <c r="AD75" s="390"/>
    </row>
    <row r="76" spans="1:30" ht="27.95" customHeight="1">
      <c r="A76" s="403" t="s">
        <v>12</v>
      </c>
      <c r="B76" s="404">
        <v>6.5819999999999999</v>
      </c>
      <c r="C76" s="405">
        <v>6.56</v>
      </c>
      <c r="D76" s="405">
        <v>6.6040000000000001</v>
      </c>
      <c r="E76" s="405">
        <v>7.4720000000000004</v>
      </c>
      <c r="F76" s="405">
        <v>7.66</v>
      </c>
      <c r="G76" s="405">
        <v>7.5810000000000004</v>
      </c>
      <c r="H76" s="405">
        <v>8.0020000000000007</v>
      </c>
      <c r="I76" s="405">
        <v>8.0039999999999996</v>
      </c>
      <c r="J76" s="405">
        <v>7.8310000000000004</v>
      </c>
      <c r="K76" s="405">
        <v>7.7610000000000001</v>
      </c>
      <c r="L76" s="405">
        <v>8.0619999999999994</v>
      </c>
      <c r="M76" s="406">
        <v>8.4589999999999996</v>
      </c>
      <c r="N76" s="404">
        <v>8.8350000000000009</v>
      </c>
      <c r="O76" s="405">
        <v>8.923</v>
      </c>
      <c r="P76" s="405">
        <v>8.9309999999999992</v>
      </c>
      <c r="Q76" s="405">
        <v>8.8149999999999995</v>
      </c>
      <c r="R76" s="405">
        <v>8.3420000000000005</v>
      </c>
      <c r="S76" s="405">
        <v>7.8040000000000003</v>
      </c>
      <c r="T76" s="405">
        <v>7.782</v>
      </c>
      <c r="U76" s="405">
        <v>7.7009999999999996</v>
      </c>
      <c r="V76" s="405">
        <v>7.3289999999999997</v>
      </c>
      <c r="W76" s="405">
        <v>7.0270000000000001</v>
      </c>
      <c r="X76" s="405">
        <v>6.8419999999999996</v>
      </c>
      <c r="Y76" s="406">
        <v>7.1429999999999998</v>
      </c>
      <c r="Z76" s="401">
        <v>7.4606666666666666</v>
      </c>
      <c r="AA76" s="401">
        <v>8.0109999999999992</v>
      </c>
      <c r="AB76" s="407">
        <v>0.55033333333333267</v>
      </c>
      <c r="AD76" s="390"/>
    </row>
    <row r="77" spans="1:30" ht="27.95" customHeight="1">
      <c r="A77" s="403" t="s">
        <v>13</v>
      </c>
      <c r="B77" s="404">
        <v>4.8630000000000004</v>
      </c>
      <c r="C77" s="405">
        <v>4.6539999999999999</v>
      </c>
      <c r="D77" s="405">
        <v>4.8780000000000001</v>
      </c>
      <c r="E77" s="405">
        <v>5.6369999999999996</v>
      </c>
      <c r="F77" s="405">
        <v>5.7489999999999997</v>
      </c>
      <c r="G77" s="405">
        <v>5.7110000000000003</v>
      </c>
      <c r="H77" s="405">
        <v>5.9669999999999996</v>
      </c>
      <c r="I77" s="405">
        <v>5.9560000000000004</v>
      </c>
      <c r="J77" s="405">
        <v>5.8330000000000002</v>
      </c>
      <c r="K77" s="405">
        <v>5.7889999999999997</v>
      </c>
      <c r="L77" s="405">
        <v>5.8970000000000002</v>
      </c>
      <c r="M77" s="406">
        <v>6.16</v>
      </c>
      <c r="N77" s="404">
        <v>6.4509999999999996</v>
      </c>
      <c r="O77" s="405">
        <v>6.4509999999999996</v>
      </c>
      <c r="P77" s="405">
        <v>6.47</v>
      </c>
      <c r="Q77" s="405">
        <v>6.4489999999999998</v>
      </c>
      <c r="R77" s="405">
        <v>6.2279999999999998</v>
      </c>
      <c r="S77" s="405">
        <v>5.9649999999999999</v>
      </c>
      <c r="T77" s="405">
        <v>6.1020000000000003</v>
      </c>
      <c r="U77" s="405">
        <v>5.9930000000000003</v>
      </c>
      <c r="V77" s="405">
        <v>5.657</v>
      </c>
      <c r="W77" s="405">
        <v>5.3090000000000002</v>
      </c>
      <c r="X77" s="405">
        <v>5.1970000000000001</v>
      </c>
      <c r="Y77" s="406">
        <v>5.3920000000000003</v>
      </c>
      <c r="Z77" s="401">
        <v>5.5313333333333334</v>
      </c>
      <c r="AA77" s="401">
        <v>6.0039999999999996</v>
      </c>
      <c r="AB77" s="407">
        <v>0.47266666666666612</v>
      </c>
      <c r="AD77" s="390"/>
    </row>
    <row r="78" spans="1:30" ht="27.95" customHeight="1" thickBot="1">
      <c r="A78" s="408" t="s">
        <v>14</v>
      </c>
      <c r="B78" s="409">
        <v>17.975999999999999</v>
      </c>
      <c r="C78" s="410">
        <v>17.722999999999999</v>
      </c>
      <c r="D78" s="410">
        <v>17.997</v>
      </c>
      <c r="E78" s="410">
        <v>19.748999999999999</v>
      </c>
      <c r="F78" s="410">
        <v>20.577000000000002</v>
      </c>
      <c r="G78" s="410">
        <v>20.936</v>
      </c>
      <c r="H78" s="410">
        <v>21.815000000000001</v>
      </c>
      <c r="I78" s="410">
        <v>21.74</v>
      </c>
      <c r="J78" s="410">
        <v>21.378</v>
      </c>
      <c r="K78" s="410">
        <v>20.895</v>
      </c>
      <c r="L78" s="410">
        <v>20.867999999999999</v>
      </c>
      <c r="M78" s="411">
        <v>21.248999999999999</v>
      </c>
      <c r="N78" s="409">
        <v>22.181000000000001</v>
      </c>
      <c r="O78" s="410">
        <v>22.393999999999998</v>
      </c>
      <c r="P78" s="410">
        <v>22.536000000000001</v>
      </c>
      <c r="Q78" s="410">
        <v>22.513000000000002</v>
      </c>
      <c r="R78" s="410">
        <v>22.053999999999998</v>
      </c>
      <c r="S78" s="410">
        <v>21.344999999999999</v>
      </c>
      <c r="T78" s="410">
        <v>21.846</v>
      </c>
      <c r="U78" s="410">
        <v>21.873000000000001</v>
      </c>
      <c r="V78" s="410">
        <v>21.331</v>
      </c>
      <c r="W78" s="410">
        <v>20.625</v>
      </c>
      <c r="X78" s="410">
        <v>19.984999999999999</v>
      </c>
      <c r="Y78" s="411">
        <v>20.109000000000002</v>
      </c>
      <c r="Z78" s="401">
        <v>20.092291666666668</v>
      </c>
      <c r="AA78" s="401">
        <v>21.613499999999998</v>
      </c>
      <c r="AB78" s="407">
        <v>1.5212083333333304</v>
      </c>
      <c r="AD78" s="390"/>
    </row>
    <row r="79" spans="1:30" ht="27.95" customHeight="1" thickBot="1">
      <c r="A79" s="408" t="s">
        <v>15</v>
      </c>
      <c r="B79" s="413">
        <v>112.17700000000001</v>
      </c>
      <c r="C79" s="414">
        <v>110.51900000000001</v>
      </c>
      <c r="D79" s="414">
        <v>112.42</v>
      </c>
      <c r="E79" s="414">
        <v>127.69499999999999</v>
      </c>
      <c r="F79" s="414">
        <v>134.14099999999999</v>
      </c>
      <c r="G79" s="414">
        <v>135.59899999999999</v>
      </c>
      <c r="H79" s="414">
        <v>143.18</v>
      </c>
      <c r="I79" s="414">
        <v>143.446</v>
      </c>
      <c r="J79" s="414">
        <v>140.74299999999999</v>
      </c>
      <c r="K79" s="414">
        <v>139.251</v>
      </c>
      <c r="L79" s="414">
        <v>141.21199999999999</v>
      </c>
      <c r="M79" s="415">
        <v>146.227</v>
      </c>
      <c r="N79" s="413">
        <v>152.68</v>
      </c>
      <c r="O79" s="414">
        <v>154.125</v>
      </c>
      <c r="P79" s="414">
        <v>154.44</v>
      </c>
      <c r="Q79" s="414">
        <v>152.798</v>
      </c>
      <c r="R79" s="414">
        <v>148.245</v>
      </c>
      <c r="S79" s="414">
        <v>142.733</v>
      </c>
      <c r="T79" s="414">
        <v>144.834</v>
      </c>
      <c r="U79" s="414">
        <v>143.875</v>
      </c>
      <c r="V79" s="414">
        <v>138.886</v>
      </c>
      <c r="W79" s="414">
        <v>133.14699999999999</v>
      </c>
      <c r="X79" s="414">
        <v>129.41200000000001</v>
      </c>
      <c r="Y79" s="415">
        <v>132.54300000000001</v>
      </c>
      <c r="Z79" s="416">
        <v>130.65462500000001</v>
      </c>
      <c r="AA79" s="416">
        <v>144.54666666666665</v>
      </c>
      <c r="AB79" s="417">
        <v>13.892041666666643</v>
      </c>
      <c r="AD79" s="390"/>
    </row>
    <row r="80" spans="1:30" ht="21" customHeight="1">
      <c r="A80" s="418" t="s">
        <v>368</v>
      </c>
      <c r="B80" s="391"/>
      <c r="C80" s="391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D80" s="390"/>
    </row>
    <row r="81" spans="1:30" s="419" customFormat="1" ht="39" customHeight="1" thickBot="1">
      <c r="A81" s="646" t="s">
        <v>98</v>
      </c>
      <c r="B81" s="646"/>
      <c r="C81" s="646"/>
      <c r="D81" s="646"/>
      <c r="E81" s="646"/>
      <c r="F81" s="646"/>
      <c r="G81" s="646"/>
      <c r="H81" s="646"/>
      <c r="I81" s="646"/>
      <c r="J81" s="646"/>
      <c r="K81" s="646"/>
      <c r="L81" s="646"/>
      <c r="M81" s="646"/>
      <c r="N81" s="646"/>
      <c r="O81" s="646"/>
      <c r="P81" s="646"/>
      <c r="Q81" s="646"/>
      <c r="R81" s="646"/>
      <c r="S81" s="646"/>
      <c r="T81" s="646"/>
      <c r="U81" s="646"/>
      <c r="V81" s="646"/>
      <c r="W81" s="646"/>
      <c r="X81" s="646"/>
      <c r="Y81" s="646"/>
      <c r="Z81" s="646"/>
      <c r="AA81" s="646"/>
      <c r="AB81" s="646"/>
    </row>
    <row r="82" spans="1:30" ht="27.95" customHeight="1" thickBot="1">
      <c r="A82" s="638" t="s">
        <v>133</v>
      </c>
      <c r="B82" s="640">
        <v>2020</v>
      </c>
      <c r="C82" s="641"/>
      <c r="D82" s="641"/>
      <c r="E82" s="641"/>
      <c r="F82" s="641"/>
      <c r="G82" s="641"/>
      <c r="H82" s="641"/>
      <c r="I82" s="641"/>
      <c r="J82" s="641"/>
      <c r="K82" s="641"/>
      <c r="L82" s="641"/>
      <c r="M82" s="642"/>
      <c r="N82" s="640">
        <v>2021</v>
      </c>
      <c r="O82" s="641"/>
      <c r="P82" s="641"/>
      <c r="Q82" s="641"/>
      <c r="R82" s="641"/>
      <c r="S82" s="641"/>
      <c r="T82" s="641"/>
      <c r="U82" s="641"/>
      <c r="V82" s="641"/>
      <c r="W82" s="641"/>
      <c r="X82" s="641"/>
      <c r="Y82" s="642"/>
      <c r="Z82" s="643" t="s">
        <v>367</v>
      </c>
      <c r="AA82" s="644"/>
      <c r="AB82" s="645"/>
      <c r="AD82" s="390"/>
    </row>
    <row r="83" spans="1:30" ht="27.95" customHeight="1" thickBot="1">
      <c r="A83" s="639"/>
      <c r="B83" s="392">
        <v>1</v>
      </c>
      <c r="C83" s="393">
        <v>2</v>
      </c>
      <c r="D83" s="393">
        <v>3</v>
      </c>
      <c r="E83" s="393">
        <v>4</v>
      </c>
      <c r="F83" s="393">
        <v>5</v>
      </c>
      <c r="G83" s="393">
        <v>6</v>
      </c>
      <c r="H83" s="393">
        <v>7</v>
      </c>
      <c r="I83" s="393">
        <v>8</v>
      </c>
      <c r="J83" s="393">
        <v>9</v>
      </c>
      <c r="K83" s="393">
        <v>10</v>
      </c>
      <c r="L83" s="393">
        <v>11</v>
      </c>
      <c r="M83" s="394">
        <v>12</v>
      </c>
      <c r="N83" s="392">
        <v>1</v>
      </c>
      <c r="O83" s="393">
        <v>2</v>
      </c>
      <c r="P83" s="393">
        <v>3</v>
      </c>
      <c r="Q83" s="393">
        <v>4</v>
      </c>
      <c r="R83" s="393">
        <v>5</v>
      </c>
      <c r="S83" s="393">
        <v>6</v>
      </c>
      <c r="T83" s="393">
        <v>7</v>
      </c>
      <c r="U83" s="393">
        <v>8</v>
      </c>
      <c r="V83" s="393">
        <v>9</v>
      </c>
      <c r="W83" s="393">
        <v>10</v>
      </c>
      <c r="X83" s="393">
        <v>11</v>
      </c>
      <c r="Y83" s="394">
        <v>12</v>
      </c>
      <c r="Z83" s="395">
        <v>2020</v>
      </c>
      <c r="AA83" s="395">
        <v>2021</v>
      </c>
      <c r="AB83" s="396" t="s">
        <v>95</v>
      </c>
      <c r="AD83" s="390"/>
    </row>
    <row r="84" spans="1:30" ht="27.95" customHeight="1">
      <c r="A84" s="397" t="s">
        <v>1</v>
      </c>
      <c r="B84" s="398">
        <v>73.986999999999995</v>
      </c>
      <c r="C84" s="399">
        <v>77.123000000000005</v>
      </c>
      <c r="D84" s="399">
        <v>77.251000000000005</v>
      </c>
      <c r="E84" s="399">
        <v>78.679000000000002</v>
      </c>
      <c r="F84" s="399">
        <v>80.742000000000004</v>
      </c>
      <c r="G84" s="399">
        <v>83.968999999999994</v>
      </c>
      <c r="H84" s="399">
        <v>83.671999999999997</v>
      </c>
      <c r="I84" s="399">
        <v>86.744</v>
      </c>
      <c r="J84" s="399">
        <v>79.960999999999999</v>
      </c>
      <c r="K84" s="399">
        <v>81.478999999999999</v>
      </c>
      <c r="L84" s="399">
        <v>83.825999999999993</v>
      </c>
      <c r="M84" s="400">
        <v>81.718999999999994</v>
      </c>
      <c r="N84" s="398">
        <v>83.734999999999999</v>
      </c>
      <c r="O84" s="399">
        <v>85.524000000000001</v>
      </c>
      <c r="P84" s="399">
        <v>89.385000000000005</v>
      </c>
      <c r="Q84" s="399">
        <v>90.69</v>
      </c>
      <c r="R84" s="399">
        <v>92.203999999999994</v>
      </c>
      <c r="S84" s="399">
        <v>96.081000000000003</v>
      </c>
      <c r="T84" s="399">
        <v>96.248999999999995</v>
      </c>
      <c r="U84" s="399">
        <v>97.287999999999997</v>
      </c>
      <c r="V84" s="399">
        <v>97.733999999999995</v>
      </c>
      <c r="W84" s="399">
        <v>96.137</v>
      </c>
      <c r="X84" s="399">
        <v>92.587000000000003</v>
      </c>
      <c r="Y84" s="400">
        <v>88.784999999999997</v>
      </c>
      <c r="Z84" s="401">
        <v>80.478750000000005</v>
      </c>
      <c r="AA84" s="401">
        <v>91.905500000000004</v>
      </c>
      <c r="AB84" s="402">
        <v>11.426749999999998</v>
      </c>
      <c r="AD84" s="390"/>
    </row>
    <row r="85" spans="1:30" ht="27.95" customHeight="1">
      <c r="A85" s="403" t="s">
        <v>2</v>
      </c>
      <c r="B85" s="404">
        <v>59.988999999999997</v>
      </c>
      <c r="C85" s="405">
        <v>64.745000000000005</v>
      </c>
      <c r="D85" s="405">
        <v>64.397000000000006</v>
      </c>
      <c r="E85" s="405">
        <v>60.731999999999999</v>
      </c>
      <c r="F85" s="405">
        <v>61.347999999999999</v>
      </c>
      <c r="G85" s="405">
        <v>65.677000000000007</v>
      </c>
      <c r="H85" s="405">
        <v>62.837000000000003</v>
      </c>
      <c r="I85" s="405">
        <v>63.726999999999997</v>
      </c>
      <c r="J85" s="405">
        <v>57.665999999999997</v>
      </c>
      <c r="K85" s="405">
        <v>56.77</v>
      </c>
      <c r="L85" s="405">
        <v>57.914999999999999</v>
      </c>
      <c r="M85" s="406">
        <v>59.628</v>
      </c>
      <c r="N85" s="404">
        <v>60.83</v>
      </c>
      <c r="O85" s="405">
        <v>62.307000000000002</v>
      </c>
      <c r="P85" s="405">
        <v>63.328000000000003</v>
      </c>
      <c r="Q85" s="405">
        <v>63.462000000000003</v>
      </c>
      <c r="R85" s="405">
        <v>64.540999999999997</v>
      </c>
      <c r="S85" s="405">
        <v>65.016999999999996</v>
      </c>
      <c r="T85" s="405">
        <v>64.933000000000007</v>
      </c>
      <c r="U85" s="405">
        <v>65.81</v>
      </c>
      <c r="V85" s="405">
        <v>65.078000000000003</v>
      </c>
      <c r="W85" s="405">
        <v>65.17</v>
      </c>
      <c r="X85" s="405">
        <v>60.874000000000002</v>
      </c>
      <c r="Y85" s="406">
        <v>62.441000000000003</v>
      </c>
      <c r="Z85" s="401">
        <v>61.261375000000001</v>
      </c>
      <c r="AA85" s="401">
        <v>63.532041666666665</v>
      </c>
      <c r="AB85" s="407">
        <v>2.2706666666666635</v>
      </c>
      <c r="AD85" s="390"/>
    </row>
    <row r="86" spans="1:30" ht="27.95" customHeight="1">
      <c r="A86" s="403" t="s">
        <v>3</v>
      </c>
      <c r="B86" s="404">
        <v>19.859000000000002</v>
      </c>
      <c r="C86" s="405">
        <v>19.702000000000002</v>
      </c>
      <c r="D86" s="405">
        <v>18.335000000000001</v>
      </c>
      <c r="E86" s="405">
        <v>17.844999999999999</v>
      </c>
      <c r="F86" s="405">
        <v>18.015000000000001</v>
      </c>
      <c r="G86" s="405">
        <v>18.405000000000001</v>
      </c>
      <c r="H86" s="405">
        <v>17.850999999999999</v>
      </c>
      <c r="I86" s="405">
        <v>18.501000000000001</v>
      </c>
      <c r="J86" s="405">
        <v>17.902000000000001</v>
      </c>
      <c r="K86" s="405">
        <v>17.491</v>
      </c>
      <c r="L86" s="405">
        <v>18.277999999999999</v>
      </c>
      <c r="M86" s="406">
        <v>18.614000000000001</v>
      </c>
      <c r="N86" s="404">
        <v>18.928999999999998</v>
      </c>
      <c r="O86" s="405">
        <v>19.058</v>
      </c>
      <c r="P86" s="405">
        <v>19.335000000000001</v>
      </c>
      <c r="Q86" s="405">
        <v>19.942</v>
      </c>
      <c r="R86" s="405">
        <v>20.061</v>
      </c>
      <c r="S86" s="405">
        <v>20.675999999999998</v>
      </c>
      <c r="T86" s="405">
        <v>20.687000000000001</v>
      </c>
      <c r="U86" s="405">
        <v>20.917999999999999</v>
      </c>
      <c r="V86" s="405">
        <v>20.571999999999999</v>
      </c>
      <c r="W86" s="405">
        <v>20.268000000000001</v>
      </c>
      <c r="X86" s="405">
        <v>20.933</v>
      </c>
      <c r="Y86" s="406">
        <v>20.279</v>
      </c>
      <c r="Z86" s="401">
        <v>18.431958333333331</v>
      </c>
      <c r="AA86" s="401">
        <v>20.068791666666669</v>
      </c>
      <c r="AB86" s="407">
        <v>1.6368333333333389</v>
      </c>
      <c r="AD86" s="390"/>
    </row>
    <row r="87" spans="1:30" ht="27.95" customHeight="1">
      <c r="A87" s="403" t="s">
        <v>4</v>
      </c>
      <c r="B87" s="404">
        <v>38.530999999999999</v>
      </c>
      <c r="C87" s="405">
        <v>39.832000000000001</v>
      </c>
      <c r="D87" s="405">
        <v>36.47</v>
      </c>
      <c r="E87" s="405">
        <v>34.901000000000003</v>
      </c>
      <c r="F87" s="405">
        <v>30.562999999999999</v>
      </c>
      <c r="G87" s="405">
        <v>26.693000000000001</v>
      </c>
      <c r="H87" s="405">
        <v>27.672000000000001</v>
      </c>
      <c r="I87" s="405">
        <v>28.696000000000002</v>
      </c>
      <c r="J87" s="405">
        <v>25.895</v>
      </c>
      <c r="K87" s="405">
        <v>24.596</v>
      </c>
      <c r="L87" s="405">
        <v>25.716000000000001</v>
      </c>
      <c r="M87" s="406">
        <v>27.763999999999999</v>
      </c>
      <c r="N87" s="404">
        <v>28.14</v>
      </c>
      <c r="O87" s="405">
        <v>29.567</v>
      </c>
      <c r="P87" s="405">
        <v>31.367000000000001</v>
      </c>
      <c r="Q87" s="405">
        <v>32.838999999999999</v>
      </c>
      <c r="R87" s="405">
        <v>31.689</v>
      </c>
      <c r="S87" s="405">
        <v>33.031999999999996</v>
      </c>
      <c r="T87" s="405">
        <v>32.375</v>
      </c>
      <c r="U87" s="405">
        <v>33.411000000000001</v>
      </c>
      <c r="V87" s="405">
        <v>32.015999999999998</v>
      </c>
      <c r="W87" s="405">
        <v>28.773</v>
      </c>
      <c r="X87" s="405">
        <v>30.757999999999999</v>
      </c>
      <c r="Y87" s="406">
        <v>32.81</v>
      </c>
      <c r="Z87" s="401">
        <v>31.032083333333333</v>
      </c>
      <c r="AA87" s="401">
        <v>31.187833333333334</v>
      </c>
      <c r="AB87" s="407">
        <v>0.15575000000000117</v>
      </c>
      <c r="AD87" s="390"/>
    </row>
    <row r="88" spans="1:30" ht="27.95" customHeight="1">
      <c r="A88" s="403" t="s">
        <v>5</v>
      </c>
      <c r="B88" s="404">
        <v>6.6059999999999999</v>
      </c>
      <c r="C88" s="405">
        <v>6.3390000000000004</v>
      </c>
      <c r="D88" s="405">
        <v>5.98</v>
      </c>
      <c r="E88" s="405">
        <v>5.5750000000000002</v>
      </c>
      <c r="F88" s="405">
        <v>5.367</v>
      </c>
      <c r="G88" s="405">
        <v>5.0369999999999999</v>
      </c>
      <c r="H88" s="405">
        <v>5.1929999999999996</v>
      </c>
      <c r="I88" s="405">
        <v>5.38</v>
      </c>
      <c r="J88" s="405">
        <v>5.2530000000000001</v>
      </c>
      <c r="K88" s="405">
        <v>4.609</v>
      </c>
      <c r="L88" s="405">
        <v>4.6120000000000001</v>
      </c>
      <c r="M88" s="406">
        <v>4.4379999999999997</v>
      </c>
      <c r="N88" s="404">
        <v>4.2569999999999997</v>
      </c>
      <c r="O88" s="405">
        <v>4.3609999999999998</v>
      </c>
      <c r="P88" s="405">
        <v>4.4539999999999997</v>
      </c>
      <c r="Q88" s="405">
        <v>4.7140000000000004</v>
      </c>
      <c r="R88" s="405">
        <v>4.7480000000000002</v>
      </c>
      <c r="S88" s="405">
        <v>5.0430000000000001</v>
      </c>
      <c r="T88" s="405">
        <v>5.7329999999999997</v>
      </c>
      <c r="U88" s="405">
        <v>6.0209999999999999</v>
      </c>
      <c r="V88" s="405">
        <v>5.8079999999999998</v>
      </c>
      <c r="W88" s="405">
        <v>6.1669999999999998</v>
      </c>
      <c r="X88" s="405">
        <v>6.24</v>
      </c>
      <c r="Y88" s="406">
        <v>5.8280000000000003</v>
      </c>
      <c r="Z88" s="401">
        <v>5.4755833333333328</v>
      </c>
      <c r="AA88" s="401">
        <v>5.2232500000000002</v>
      </c>
      <c r="AB88" s="407">
        <v>-0.25233333333333263</v>
      </c>
      <c r="AD88" s="390"/>
    </row>
    <row r="89" spans="1:30" ht="27.95" customHeight="1">
      <c r="A89" s="403" t="s">
        <v>6</v>
      </c>
      <c r="B89" s="404">
        <v>14.766999999999999</v>
      </c>
      <c r="C89" s="405">
        <v>15.73</v>
      </c>
      <c r="D89" s="405">
        <v>15.885999999999999</v>
      </c>
      <c r="E89" s="405">
        <v>15.433</v>
      </c>
      <c r="F89" s="405">
        <v>15.247999999999999</v>
      </c>
      <c r="G89" s="405">
        <v>15.865</v>
      </c>
      <c r="H89" s="405">
        <v>16.097000000000001</v>
      </c>
      <c r="I89" s="405">
        <v>16.135999999999999</v>
      </c>
      <c r="J89" s="405">
        <v>14.961</v>
      </c>
      <c r="K89" s="405">
        <v>14.433999999999999</v>
      </c>
      <c r="L89" s="405">
        <v>14.427</v>
      </c>
      <c r="M89" s="406">
        <v>13.884</v>
      </c>
      <c r="N89" s="404">
        <v>14.444000000000001</v>
      </c>
      <c r="O89" s="405">
        <v>15.208</v>
      </c>
      <c r="P89" s="405">
        <v>16.459</v>
      </c>
      <c r="Q89" s="405">
        <v>16.192</v>
      </c>
      <c r="R89" s="405">
        <v>16.425999999999998</v>
      </c>
      <c r="S89" s="405">
        <v>15.638999999999999</v>
      </c>
      <c r="T89" s="405">
        <v>15.054</v>
      </c>
      <c r="U89" s="405">
        <v>15.276999999999999</v>
      </c>
      <c r="V89" s="405">
        <v>14.805999999999999</v>
      </c>
      <c r="W89" s="405">
        <v>14.848000000000001</v>
      </c>
      <c r="X89" s="405">
        <v>14.138999999999999</v>
      </c>
      <c r="Y89" s="406">
        <v>14.294</v>
      </c>
      <c r="Z89" s="401">
        <v>15.314291666666666</v>
      </c>
      <c r="AA89" s="401">
        <v>15.215083333333334</v>
      </c>
      <c r="AB89" s="407">
        <v>-9.9208333333331566E-2</v>
      </c>
      <c r="AD89" s="390"/>
    </row>
    <row r="90" spans="1:30" ht="27.95" customHeight="1">
      <c r="A90" s="403" t="s">
        <v>7</v>
      </c>
      <c r="B90" s="404">
        <v>11.561</v>
      </c>
      <c r="C90" s="405">
        <v>11.340999999999999</v>
      </c>
      <c r="D90" s="405">
        <v>10.657</v>
      </c>
      <c r="E90" s="405">
        <v>10.228</v>
      </c>
      <c r="F90" s="405">
        <v>10.387</v>
      </c>
      <c r="G90" s="405">
        <v>9.5670000000000002</v>
      </c>
      <c r="H90" s="405">
        <v>9.6839999999999993</v>
      </c>
      <c r="I90" s="405">
        <v>10.428000000000001</v>
      </c>
      <c r="J90" s="405">
        <v>10.507999999999999</v>
      </c>
      <c r="K90" s="405">
        <v>10.02</v>
      </c>
      <c r="L90" s="405">
        <v>10.332000000000001</v>
      </c>
      <c r="M90" s="406">
        <v>10.115</v>
      </c>
      <c r="N90" s="404">
        <v>10.295</v>
      </c>
      <c r="O90" s="405">
        <v>9.6549999999999994</v>
      </c>
      <c r="P90" s="405">
        <v>9.7230000000000008</v>
      </c>
      <c r="Q90" s="405">
        <v>9.8670000000000009</v>
      </c>
      <c r="R90" s="405">
        <v>9.8930000000000007</v>
      </c>
      <c r="S90" s="405">
        <v>10.201000000000001</v>
      </c>
      <c r="T90" s="405">
        <v>10.477</v>
      </c>
      <c r="U90" s="405">
        <v>11.068</v>
      </c>
      <c r="V90" s="405">
        <v>10.61</v>
      </c>
      <c r="W90" s="405">
        <v>9.8030000000000008</v>
      </c>
      <c r="X90" s="405">
        <v>9.3249999999999993</v>
      </c>
      <c r="Y90" s="406">
        <v>9.1430000000000007</v>
      </c>
      <c r="Z90" s="401">
        <v>10.474625</v>
      </c>
      <c r="AA90" s="401">
        <v>10.045500000000001</v>
      </c>
      <c r="AB90" s="407">
        <v>-0.42912499999999909</v>
      </c>
      <c r="AD90" s="390"/>
    </row>
    <row r="91" spans="1:30" ht="27.95" customHeight="1">
      <c r="A91" s="403" t="s">
        <v>8</v>
      </c>
      <c r="B91" s="404">
        <v>14.746</v>
      </c>
      <c r="C91" s="405">
        <v>14.597</v>
      </c>
      <c r="D91" s="405">
        <v>13.798</v>
      </c>
      <c r="E91" s="405">
        <v>12.675000000000001</v>
      </c>
      <c r="F91" s="405">
        <v>12.994</v>
      </c>
      <c r="G91" s="405">
        <v>12.311</v>
      </c>
      <c r="H91" s="405">
        <v>11.821</v>
      </c>
      <c r="I91" s="405">
        <v>11.628</v>
      </c>
      <c r="J91" s="405">
        <v>11.679</v>
      </c>
      <c r="K91" s="405">
        <v>11.898999999999999</v>
      </c>
      <c r="L91" s="405">
        <v>11.678000000000001</v>
      </c>
      <c r="M91" s="406">
        <v>11.581</v>
      </c>
      <c r="N91" s="404">
        <v>11.827</v>
      </c>
      <c r="O91" s="405">
        <v>11.82</v>
      </c>
      <c r="P91" s="405">
        <v>12.135999999999999</v>
      </c>
      <c r="Q91" s="405">
        <v>12.587</v>
      </c>
      <c r="R91" s="405">
        <v>13.103999999999999</v>
      </c>
      <c r="S91" s="405">
        <v>13.207000000000001</v>
      </c>
      <c r="T91" s="405">
        <v>13.03</v>
      </c>
      <c r="U91" s="405">
        <v>12.997999999999999</v>
      </c>
      <c r="V91" s="405">
        <v>13.214</v>
      </c>
      <c r="W91" s="405">
        <v>12.718999999999999</v>
      </c>
      <c r="X91" s="405">
        <v>12.454000000000001</v>
      </c>
      <c r="Y91" s="406">
        <v>12.228</v>
      </c>
      <c r="Z91" s="401">
        <v>12.746625</v>
      </c>
      <c r="AA91" s="401">
        <v>12.583375</v>
      </c>
      <c r="AB91" s="407">
        <v>-0.16324999999999967</v>
      </c>
      <c r="AD91" s="390"/>
    </row>
    <row r="92" spans="1:30" ht="27.95" customHeight="1">
      <c r="A92" s="403" t="s">
        <v>9</v>
      </c>
      <c r="B92" s="404">
        <v>24.777000000000001</v>
      </c>
      <c r="C92" s="405">
        <v>25.154</v>
      </c>
      <c r="D92" s="405">
        <v>25.087</v>
      </c>
      <c r="E92" s="405">
        <v>23.815000000000001</v>
      </c>
      <c r="F92" s="405">
        <v>24.260999999999999</v>
      </c>
      <c r="G92" s="405">
        <v>25.413</v>
      </c>
      <c r="H92" s="405">
        <v>26.757999999999999</v>
      </c>
      <c r="I92" s="405">
        <v>26.263999999999999</v>
      </c>
      <c r="J92" s="405">
        <v>21.111999999999998</v>
      </c>
      <c r="K92" s="405">
        <v>19.402999999999999</v>
      </c>
      <c r="L92" s="405">
        <v>20.28</v>
      </c>
      <c r="M92" s="406">
        <v>20.562999999999999</v>
      </c>
      <c r="N92" s="404">
        <v>21.431999999999999</v>
      </c>
      <c r="O92" s="405">
        <v>21.434000000000001</v>
      </c>
      <c r="P92" s="405">
        <v>19.609000000000002</v>
      </c>
      <c r="Q92" s="405">
        <v>19.698</v>
      </c>
      <c r="R92" s="405">
        <v>19.146000000000001</v>
      </c>
      <c r="S92" s="405">
        <v>19.184999999999999</v>
      </c>
      <c r="T92" s="405">
        <v>20.178000000000001</v>
      </c>
      <c r="U92" s="405">
        <v>19.382000000000001</v>
      </c>
      <c r="V92" s="405">
        <v>17.763000000000002</v>
      </c>
      <c r="W92" s="405">
        <v>17.626999999999999</v>
      </c>
      <c r="X92" s="405">
        <v>17.440000000000001</v>
      </c>
      <c r="Y92" s="406">
        <v>17.68</v>
      </c>
      <c r="Z92" s="401">
        <v>23.741375000000001</v>
      </c>
      <c r="AA92" s="401">
        <v>19.334624999999999</v>
      </c>
      <c r="AB92" s="407">
        <v>-4.4067500000000024</v>
      </c>
      <c r="AD92" s="390"/>
    </row>
    <row r="93" spans="1:30" ht="27.95" customHeight="1">
      <c r="A93" s="403" t="s">
        <v>10</v>
      </c>
      <c r="B93" s="404">
        <v>11.012</v>
      </c>
      <c r="C93" s="405">
        <v>10.624000000000001</v>
      </c>
      <c r="D93" s="405">
        <v>10.385999999999999</v>
      </c>
      <c r="E93" s="405">
        <v>10.048999999999999</v>
      </c>
      <c r="F93" s="405">
        <v>10.045999999999999</v>
      </c>
      <c r="G93" s="405">
        <v>10.221</v>
      </c>
      <c r="H93" s="405">
        <v>10.406000000000001</v>
      </c>
      <c r="I93" s="405">
        <v>10.244999999999999</v>
      </c>
      <c r="J93" s="405">
        <v>9.5109999999999992</v>
      </c>
      <c r="K93" s="405">
        <v>9.4909999999999997</v>
      </c>
      <c r="L93" s="405">
        <v>9.5860000000000003</v>
      </c>
      <c r="M93" s="406">
        <v>9.6470000000000002</v>
      </c>
      <c r="N93" s="404">
        <v>9.6780000000000008</v>
      </c>
      <c r="O93" s="405">
        <v>9.891</v>
      </c>
      <c r="P93" s="405">
        <v>9.9830000000000005</v>
      </c>
      <c r="Q93" s="405">
        <v>10.33</v>
      </c>
      <c r="R93" s="405">
        <v>10.353</v>
      </c>
      <c r="S93" s="405">
        <v>11.284000000000001</v>
      </c>
      <c r="T93" s="405">
        <v>11.582000000000001</v>
      </c>
      <c r="U93" s="405">
        <v>11.73</v>
      </c>
      <c r="V93" s="405">
        <v>11.156000000000001</v>
      </c>
      <c r="W93" s="405">
        <v>11.218999999999999</v>
      </c>
      <c r="X93" s="405">
        <v>11.069000000000001</v>
      </c>
      <c r="Y93" s="406">
        <v>10.712999999999999</v>
      </c>
      <c r="Z93" s="401">
        <v>10.142333333333333</v>
      </c>
      <c r="AA93" s="401">
        <v>10.704583333333334</v>
      </c>
      <c r="AB93" s="407">
        <v>0.56225000000000058</v>
      </c>
      <c r="AD93" s="390"/>
    </row>
    <row r="94" spans="1:30" ht="27.95" customHeight="1">
      <c r="A94" s="403" t="s">
        <v>11</v>
      </c>
      <c r="B94" s="404">
        <v>27.388999999999999</v>
      </c>
      <c r="C94" s="405">
        <v>27.733000000000001</v>
      </c>
      <c r="D94" s="405">
        <v>26.452999999999999</v>
      </c>
      <c r="E94" s="405">
        <v>26.335999999999999</v>
      </c>
      <c r="F94" s="405">
        <v>27.24</v>
      </c>
      <c r="G94" s="405">
        <v>28.818000000000001</v>
      </c>
      <c r="H94" s="405">
        <v>29.021000000000001</v>
      </c>
      <c r="I94" s="405">
        <v>28.962</v>
      </c>
      <c r="J94" s="405">
        <v>29.277000000000001</v>
      </c>
      <c r="K94" s="405">
        <v>28.984000000000002</v>
      </c>
      <c r="L94" s="405">
        <v>29.562999999999999</v>
      </c>
      <c r="M94" s="406">
        <v>29.268000000000001</v>
      </c>
      <c r="N94" s="404">
        <v>30.736999999999998</v>
      </c>
      <c r="O94" s="405">
        <v>30.251999999999999</v>
      </c>
      <c r="P94" s="405">
        <v>30.937000000000001</v>
      </c>
      <c r="Q94" s="405">
        <v>30.331</v>
      </c>
      <c r="R94" s="405">
        <v>29.858000000000001</v>
      </c>
      <c r="S94" s="405">
        <v>30.552</v>
      </c>
      <c r="T94" s="405">
        <v>31.791</v>
      </c>
      <c r="U94" s="405">
        <v>32.491999999999997</v>
      </c>
      <c r="V94" s="405">
        <v>32.320999999999998</v>
      </c>
      <c r="W94" s="405">
        <v>33.003999999999998</v>
      </c>
      <c r="X94" s="405">
        <v>32.630000000000003</v>
      </c>
      <c r="Y94" s="406">
        <v>33.075000000000003</v>
      </c>
      <c r="Z94" s="401">
        <v>28.165375000000001</v>
      </c>
      <c r="AA94" s="401">
        <v>31.339708333333331</v>
      </c>
      <c r="AB94" s="407">
        <v>3.1743333333333297</v>
      </c>
      <c r="AD94" s="390"/>
    </row>
    <row r="95" spans="1:30" ht="27.95" customHeight="1">
      <c r="A95" s="403" t="s">
        <v>12</v>
      </c>
      <c r="B95" s="404">
        <v>9.6760000000000002</v>
      </c>
      <c r="C95" s="405">
        <v>9.9649999999999999</v>
      </c>
      <c r="D95" s="405">
        <v>9.6910000000000007</v>
      </c>
      <c r="E95" s="405">
        <v>8.7859999999999996</v>
      </c>
      <c r="F95" s="405">
        <v>8.4320000000000004</v>
      </c>
      <c r="G95" s="405">
        <v>7.8129999999999997</v>
      </c>
      <c r="H95" s="405">
        <v>7.7619999999999996</v>
      </c>
      <c r="I95" s="405">
        <v>8.0139999999999993</v>
      </c>
      <c r="J95" s="405">
        <v>7.8760000000000003</v>
      </c>
      <c r="K95" s="405">
        <v>7.718</v>
      </c>
      <c r="L95" s="405">
        <v>7.5030000000000001</v>
      </c>
      <c r="M95" s="406">
        <v>7.1230000000000002</v>
      </c>
      <c r="N95" s="404">
        <v>7.2290000000000001</v>
      </c>
      <c r="O95" s="405">
        <v>7.3819999999999997</v>
      </c>
      <c r="P95" s="405">
        <v>7.4489999999999998</v>
      </c>
      <c r="Q95" s="405">
        <v>7.9290000000000003</v>
      </c>
      <c r="R95" s="405">
        <v>8.8339999999999996</v>
      </c>
      <c r="S95" s="405">
        <v>9.0489999999999995</v>
      </c>
      <c r="T95" s="405">
        <v>9.1829999999999998</v>
      </c>
      <c r="U95" s="405">
        <v>9.2789999999999999</v>
      </c>
      <c r="V95" s="405">
        <v>9.3949999999999996</v>
      </c>
      <c r="W95" s="405">
        <v>9.5449999999999999</v>
      </c>
      <c r="X95" s="405">
        <v>9.4710000000000001</v>
      </c>
      <c r="Y95" s="406">
        <v>9.1289999999999996</v>
      </c>
      <c r="Z95" s="401">
        <v>8.4686249999999994</v>
      </c>
      <c r="AA95" s="401">
        <v>8.5725833333333341</v>
      </c>
      <c r="AB95" s="407">
        <v>0.10395833333333471</v>
      </c>
      <c r="AD95" s="390"/>
    </row>
    <row r="96" spans="1:30" ht="27.95" customHeight="1">
      <c r="A96" s="403" t="s">
        <v>13</v>
      </c>
      <c r="B96" s="404">
        <v>12.157</v>
      </c>
      <c r="C96" s="405">
        <v>12.73</v>
      </c>
      <c r="D96" s="405">
        <v>12.733000000000001</v>
      </c>
      <c r="E96" s="405">
        <v>12.653</v>
      </c>
      <c r="F96" s="405">
        <v>11.634</v>
      </c>
      <c r="G96" s="405">
        <v>10.882</v>
      </c>
      <c r="H96" s="405">
        <v>11.467000000000001</v>
      </c>
      <c r="I96" s="405">
        <v>11.442</v>
      </c>
      <c r="J96" s="405">
        <v>10.744999999999999</v>
      </c>
      <c r="K96" s="405">
        <v>10.224</v>
      </c>
      <c r="L96" s="405">
        <v>10.531000000000001</v>
      </c>
      <c r="M96" s="406">
        <v>10.807</v>
      </c>
      <c r="N96" s="404">
        <v>10.618</v>
      </c>
      <c r="O96" s="405">
        <v>11.177</v>
      </c>
      <c r="P96" s="405">
        <v>11.333</v>
      </c>
      <c r="Q96" s="405">
        <v>11.574</v>
      </c>
      <c r="R96" s="405">
        <v>12.042999999999999</v>
      </c>
      <c r="S96" s="405">
        <v>12.536</v>
      </c>
      <c r="T96" s="405">
        <v>13.051</v>
      </c>
      <c r="U96" s="405">
        <v>13.369</v>
      </c>
      <c r="V96" s="405">
        <v>13.221</v>
      </c>
      <c r="W96" s="405">
        <v>13.367000000000001</v>
      </c>
      <c r="X96" s="405">
        <v>13.564</v>
      </c>
      <c r="Y96" s="406">
        <v>13.804</v>
      </c>
      <c r="Z96" s="401">
        <v>11.555958333333335</v>
      </c>
      <c r="AA96" s="401">
        <v>12.346541666666665</v>
      </c>
      <c r="AB96" s="407">
        <v>0.79058333333333053</v>
      </c>
      <c r="AD96" s="390"/>
    </row>
    <row r="97" spans="1:30" ht="27.95" customHeight="1" thickBot="1">
      <c r="A97" s="408" t="s">
        <v>14</v>
      </c>
      <c r="B97" s="409">
        <v>16.334</v>
      </c>
      <c r="C97" s="410">
        <v>16.009</v>
      </c>
      <c r="D97" s="410">
        <v>15.163</v>
      </c>
      <c r="E97" s="410">
        <v>15.041</v>
      </c>
      <c r="F97" s="410">
        <v>14.773</v>
      </c>
      <c r="G97" s="410">
        <v>14.233000000000001</v>
      </c>
      <c r="H97" s="410">
        <v>14.042</v>
      </c>
      <c r="I97" s="410">
        <v>14.656000000000001</v>
      </c>
      <c r="J97" s="410">
        <v>14.311999999999999</v>
      </c>
      <c r="K97" s="410">
        <v>13.612</v>
      </c>
      <c r="L97" s="410">
        <v>13.725</v>
      </c>
      <c r="M97" s="411">
        <v>13.430999999999999</v>
      </c>
      <c r="N97" s="409">
        <v>13.273999999999999</v>
      </c>
      <c r="O97" s="410">
        <v>13.099</v>
      </c>
      <c r="P97" s="410">
        <v>13.364000000000001</v>
      </c>
      <c r="Q97" s="410">
        <v>13.252000000000001</v>
      </c>
      <c r="R97" s="410">
        <v>13.704000000000001</v>
      </c>
      <c r="S97" s="410">
        <v>14.11</v>
      </c>
      <c r="T97" s="410">
        <v>13.829000000000001</v>
      </c>
      <c r="U97" s="410">
        <v>14.071</v>
      </c>
      <c r="V97" s="410">
        <v>14.217000000000001</v>
      </c>
      <c r="W97" s="410">
        <v>13.807</v>
      </c>
      <c r="X97" s="410">
        <v>13.356</v>
      </c>
      <c r="Y97" s="411">
        <v>12.939</v>
      </c>
      <c r="Z97" s="401">
        <v>14.731</v>
      </c>
      <c r="AA97" s="401">
        <v>13.605666666666666</v>
      </c>
      <c r="AB97" s="407">
        <v>-1.1253333333333337</v>
      </c>
      <c r="AD97" s="390"/>
    </row>
    <row r="98" spans="1:30" ht="27.95" customHeight="1" thickBot="1">
      <c r="A98" s="408" t="s">
        <v>15</v>
      </c>
      <c r="B98" s="413">
        <v>341.39100000000002</v>
      </c>
      <c r="C98" s="414">
        <v>351.62400000000002</v>
      </c>
      <c r="D98" s="414">
        <v>342.28699999999998</v>
      </c>
      <c r="E98" s="414">
        <v>332.74799999999999</v>
      </c>
      <c r="F98" s="414">
        <v>331.05</v>
      </c>
      <c r="G98" s="414">
        <v>334.904</v>
      </c>
      <c r="H98" s="414">
        <v>334.28300000000002</v>
      </c>
      <c r="I98" s="414">
        <v>340.82299999999998</v>
      </c>
      <c r="J98" s="414">
        <v>316.65800000000002</v>
      </c>
      <c r="K98" s="414">
        <v>310.73</v>
      </c>
      <c r="L98" s="414">
        <v>317.97199999999998</v>
      </c>
      <c r="M98" s="415">
        <v>318.58199999999999</v>
      </c>
      <c r="N98" s="413">
        <v>325.42500000000001</v>
      </c>
      <c r="O98" s="414">
        <v>330.73500000000001</v>
      </c>
      <c r="P98" s="414">
        <v>338.86200000000002</v>
      </c>
      <c r="Q98" s="414">
        <v>343.40699999999998</v>
      </c>
      <c r="R98" s="414">
        <v>346.60399999999998</v>
      </c>
      <c r="S98" s="414">
        <v>355.61200000000002</v>
      </c>
      <c r="T98" s="414">
        <v>358.15199999999999</v>
      </c>
      <c r="U98" s="414">
        <v>363.11399999999998</v>
      </c>
      <c r="V98" s="414">
        <v>357.911</v>
      </c>
      <c r="W98" s="414">
        <v>352.45400000000001</v>
      </c>
      <c r="X98" s="414">
        <v>344.84</v>
      </c>
      <c r="Y98" s="415">
        <v>343.14800000000002</v>
      </c>
      <c r="Z98" s="416">
        <v>332.01995833333331</v>
      </c>
      <c r="AA98" s="416">
        <v>345.66508333333331</v>
      </c>
      <c r="AB98" s="417">
        <v>13.645125000000007</v>
      </c>
      <c r="AD98" s="390"/>
    </row>
    <row r="99" spans="1:30" ht="21" customHeight="1">
      <c r="A99" s="418" t="s">
        <v>368</v>
      </c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  <c r="Y99" s="391"/>
      <c r="Z99" s="391"/>
      <c r="AA99" s="391"/>
      <c r="AB99" s="391"/>
    </row>
    <row r="100" spans="1:30" ht="90" customHeight="1">
      <c r="A100" s="422"/>
    </row>
  </sheetData>
  <mergeCells count="25"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</mergeCells>
  <printOptions horizontalCentered="1"/>
  <pageMargins left="0" right="0" top="0.59055118110236227" bottom="0" header="0.31496062992125984" footer="0.31496062992125984"/>
  <pageSetup paperSize="9" scale="40" fitToHeight="3" orientation="landscape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4A2-D603-42DC-8642-18AD29FDC0AE}">
  <sheetPr>
    <pageSetUpPr fitToPage="1"/>
  </sheetPr>
  <dimension ref="A1:AB17"/>
  <sheetViews>
    <sheetView view="pageBreakPreview" zoomScale="60" zoomScaleNormal="70" workbookViewId="0">
      <selection sqref="A1:AB1"/>
    </sheetView>
  </sheetViews>
  <sheetFormatPr defaultRowHeight="15"/>
  <cols>
    <col min="1" max="1" width="29.5703125" style="423" customWidth="1"/>
    <col min="2" max="27" width="9.42578125" style="423" customWidth="1"/>
    <col min="28" max="28" width="10.7109375" style="423" customWidth="1"/>
    <col min="29" max="16384" width="9.140625" style="423"/>
  </cols>
  <sheetData>
    <row r="1" spans="1:28" ht="45.75" customHeight="1" thickBot="1">
      <c r="A1" s="650" t="s">
        <v>25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</row>
    <row r="2" spans="1:28" ht="29.25" customHeight="1" thickBot="1">
      <c r="A2" s="651"/>
      <c r="B2" s="653">
        <f>+[2]p3a!B2</f>
        <v>2020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5"/>
      <c r="N2" s="653">
        <f>+[2]p3a!N2</f>
        <v>2021</v>
      </c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5"/>
      <c r="Z2" s="656" t="s">
        <v>369</v>
      </c>
      <c r="AA2" s="657"/>
      <c r="AB2" s="658"/>
    </row>
    <row r="3" spans="1:28" ht="29.25" customHeight="1" thickBot="1">
      <c r="A3" s="652"/>
      <c r="B3" s="424">
        <v>1</v>
      </c>
      <c r="C3" s="425">
        <v>2</v>
      </c>
      <c r="D3" s="425">
        <v>3</v>
      </c>
      <c r="E3" s="425">
        <v>4</v>
      </c>
      <c r="F3" s="425">
        <v>5</v>
      </c>
      <c r="G3" s="425">
        <v>6</v>
      </c>
      <c r="H3" s="425">
        <v>7</v>
      </c>
      <c r="I3" s="425">
        <v>8</v>
      </c>
      <c r="J3" s="425">
        <v>9</v>
      </c>
      <c r="K3" s="425">
        <v>10</v>
      </c>
      <c r="L3" s="425">
        <v>11</v>
      </c>
      <c r="M3" s="426">
        <v>12</v>
      </c>
      <c r="N3" s="424">
        <v>1</v>
      </c>
      <c r="O3" s="425">
        <v>2</v>
      </c>
      <c r="P3" s="425">
        <v>3</v>
      </c>
      <c r="Q3" s="425">
        <v>4</v>
      </c>
      <c r="R3" s="425">
        <v>5</v>
      </c>
      <c r="S3" s="425">
        <v>6</v>
      </c>
      <c r="T3" s="425">
        <v>7</v>
      </c>
      <c r="U3" s="425">
        <v>8</v>
      </c>
      <c r="V3" s="425">
        <v>9</v>
      </c>
      <c r="W3" s="425">
        <v>10</v>
      </c>
      <c r="X3" s="425">
        <v>11</v>
      </c>
      <c r="Y3" s="426">
        <v>12</v>
      </c>
      <c r="Z3" s="427">
        <v>2020</v>
      </c>
      <c r="AA3" s="427">
        <v>2021</v>
      </c>
      <c r="AB3" s="428" t="s">
        <v>95</v>
      </c>
    </row>
    <row r="4" spans="1:28" ht="29.25" customHeight="1">
      <c r="A4" s="429" t="s">
        <v>18</v>
      </c>
      <c r="B4" s="430">
        <v>230.02199999999999</v>
      </c>
      <c r="C4" s="431">
        <v>227.369</v>
      </c>
      <c r="D4" s="431">
        <v>225.678</v>
      </c>
      <c r="E4" s="431">
        <v>254.04</v>
      </c>
      <c r="F4" s="431">
        <v>266.14400000000001</v>
      </c>
      <c r="G4" s="431">
        <v>269.637</v>
      </c>
      <c r="H4" s="431">
        <v>279.673</v>
      </c>
      <c r="I4" s="431">
        <v>279.07799999999997</v>
      </c>
      <c r="J4" s="431">
        <v>277.01499999999999</v>
      </c>
      <c r="K4" s="431">
        <v>271.685</v>
      </c>
      <c r="L4" s="431">
        <v>274.52600000000001</v>
      </c>
      <c r="M4" s="432">
        <v>291.97699999999998</v>
      </c>
      <c r="N4" s="430">
        <v>308.85899999999998</v>
      </c>
      <c r="O4" s="431">
        <v>311.46300000000002</v>
      </c>
      <c r="P4" s="431">
        <v>306.61599999999999</v>
      </c>
      <c r="Q4" s="431">
        <v>297.87599999999998</v>
      </c>
      <c r="R4" s="431">
        <v>285.822</v>
      </c>
      <c r="S4" s="431">
        <v>273.30200000000002</v>
      </c>
      <c r="T4" s="431">
        <v>272.178</v>
      </c>
      <c r="U4" s="431">
        <v>267.88900000000001</v>
      </c>
      <c r="V4" s="431">
        <v>262.142</v>
      </c>
      <c r="W4" s="431">
        <v>251.68899999999999</v>
      </c>
      <c r="X4" s="431">
        <v>245.54900000000001</v>
      </c>
      <c r="Y4" s="432">
        <v>258.173</v>
      </c>
      <c r="Z4" s="433">
        <v>259.05179166666665</v>
      </c>
      <c r="AA4" s="433">
        <v>279.87166666666667</v>
      </c>
      <c r="AB4" s="434">
        <v>20.819875000000025</v>
      </c>
    </row>
    <row r="5" spans="1:28" ht="29.25" customHeight="1">
      <c r="A5" s="429" t="s">
        <v>19</v>
      </c>
      <c r="B5" s="435">
        <v>112.17700000000001</v>
      </c>
      <c r="C5" s="436">
        <v>110.51900000000001</v>
      </c>
      <c r="D5" s="436">
        <v>112.42</v>
      </c>
      <c r="E5" s="436">
        <v>127.69499999999999</v>
      </c>
      <c r="F5" s="436">
        <v>134.14099999999999</v>
      </c>
      <c r="G5" s="436">
        <v>135.59899999999999</v>
      </c>
      <c r="H5" s="436">
        <v>143.18</v>
      </c>
      <c r="I5" s="436">
        <v>143.446</v>
      </c>
      <c r="J5" s="436">
        <v>140.74299999999999</v>
      </c>
      <c r="K5" s="436">
        <v>139.251</v>
      </c>
      <c r="L5" s="436">
        <v>141.21199999999999</v>
      </c>
      <c r="M5" s="437">
        <v>146.227</v>
      </c>
      <c r="N5" s="435">
        <v>152.68</v>
      </c>
      <c r="O5" s="436">
        <v>154.125</v>
      </c>
      <c r="P5" s="436">
        <v>154.44</v>
      </c>
      <c r="Q5" s="436">
        <v>152.798</v>
      </c>
      <c r="R5" s="436">
        <v>148.245</v>
      </c>
      <c r="S5" s="436">
        <v>142.733</v>
      </c>
      <c r="T5" s="436">
        <v>144.834</v>
      </c>
      <c r="U5" s="436">
        <v>143.875</v>
      </c>
      <c r="V5" s="436">
        <v>138.886</v>
      </c>
      <c r="W5" s="436">
        <v>133.14699999999999</v>
      </c>
      <c r="X5" s="436">
        <v>129.41200000000001</v>
      </c>
      <c r="Y5" s="437">
        <v>132.54300000000001</v>
      </c>
      <c r="Z5" s="438">
        <v>130.65462500000001</v>
      </c>
      <c r="AA5" s="438">
        <v>144.54666666666665</v>
      </c>
      <c r="AB5" s="439">
        <v>13.892041666666643</v>
      </c>
    </row>
    <row r="6" spans="1:28" ht="29.25" customHeight="1">
      <c r="A6" s="429" t="s">
        <v>20</v>
      </c>
      <c r="B6" s="435">
        <v>117.84499999999998</v>
      </c>
      <c r="C6" s="436">
        <v>116.85</v>
      </c>
      <c r="D6" s="436">
        <v>113.258</v>
      </c>
      <c r="E6" s="436">
        <v>126.345</v>
      </c>
      <c r="F6" s="436">
        <v>132.00300000000001</v>
      </c>
      <c r="G6" s="436">
        <v>134.03800000000001</v>
      </c>
      <c r="H6" s="436">
        <v>136.49299999999999</v>
      </c>
      <c r="I6" s="436">
        <v>135.63199999999998</v>
      </c>
      <c r="J6" s="436">
        <v>136.27199999999999</v>
      </c>
      <c r="K6" s="436">
        <v>132.434</v>
      </c>
      <c r="L6" s="436">
        <v>133.31400000000002</v>
      </c>
      <c r="M6" s="437">
        <v>145.74999999999997</v>
      </c>
      <c r="N6" s="435">
        <v>156.17899999999997</v>
      </c>
      <c r="O6" s="436">
        <v>157.33800000000002</v>
      </c>
      <c r="P6" s="436">
        <v>152.17599999999999</v>
      </c>
      <c r="Q6" s="436">
        <v>145.07799999999997</v>
      </c>
      <c r="R6" s="436">
        <v>137.577</v>
      </c>
      <c r="S6" s="436">
        <v>130.56900000000002</v>
      </c>
      <c r="T6" s="436">
        <v>127.34399999999999</v>
      </c>
      <c r="U6" s="436">
        <v>124.01400000000001</v>
      </c>
      <c r="V6" s="436">
        <v>123.256</v>
      </c>
      <c r="W6" s="436">
        <v>118.542</v>
      </c>
      <c r="X6" s="436">
        <v>116.137</v>
      </c>
      <c r="Y6" s="437">
        <v>125.63</v>
      </c>
      <c r="Z6" s="438">
        <v>128.39716666666664</v>
      </c>
      <c r="AA6" s="438">
        <v>135.32500000000002</v>
      </c>
      <c r="AB6" s="439">
        <v>6.9278333333333819</v>
      </c>
    </row>
    <row r="7" spans="1:28" ht="29.25" customHeight="1">
      <c r="A7" s="429" t="s">
        <v>21</v>
      </c>
      <c r="B7" s="435">
        <v>93.247</v>
      </c>
      <c r="C7" s="436">
        <v>90.396000000000001</v>
      </c>
      <c r="D7" s="436">
        <v>82.941999999999993</v>
      </c>
      <c r="E7" s="436">
        <v>92.897999999999996</v>
      </c>
      <c r="F7" s="436">
        <v>96.914000000000001</v>
      </c>
      <c r="G7" s="436">
        <v>93.429000000000002</v>
      </c>
      <c r="H7" s="436">
        <v>97.179000000000002</v>
      </c>
      <c r="I7" s="436">
        <v>93.385000000000005</v>
      </c>
      <c r="J7" s="436">
        <v>85.54</v>
      </c>
      <c r="K7" s="436">
        <v>85.918999999999997</v>
      </c>
      <c r="L7" s="436">
        <v>88.781000000000006</v>
      </c>
      <c r="M7" s="437">
        <v>97.575000000000003</v>
      </c>
      <c r="N7" s="435">
        <v>107.85599999999999</v>
      </c>
      <c r="O7" s="436">
        <v>105.715</v>
      </c>
      <c r="P7" s="436">
        <v>96.783000000000001</v>
      </c>
      <c r="Q7" s="436">
        <v>88.021000000000001</v>
      </c>
      <c r="R7" s="436">
        <v>81.147000000000006</v>
      </c>
      <c r="S7" s="436">
        <v>75.233999999999995</v>
      </c>
      <c r="T7" s="436">
        <v>78.39</v>
      </c>
      <c r="U7" s="436">
        <v>78.888000000000005</v>
      </c>
      <c r="V7" s="436">
        <v>74.956999999999994</v>
      </c>
      <c r="W7" s="436">
        <v>72.686000000000007</v>
      </c>
      <c r="X7" s="436">
        <v>73.462999999999994</v>
      </c>
      <c r="Y7" s="437">
        <v>82.281000000000006</v>
      </c>
      <c r="Z7" s="438">
        <v>90.850583333333333</v>
      </c>
      <c r="AA7" s="438">
        <v>85.25566666666667</v>
      </c>
      <c r="AB7" s="439">
        <v>-5.5949166666666628</v>
      </c>
    </row>
    <row r="8" spans="1:28" ht="29.25" customHeight="1">
      <c r="A8" s="429" t="s">
        <v>22</v>
      </c>
      <c r="B8" s="435">
        <v>38.83</v>
      </c>
      <c r="C8" s="436">
        <v>36.326999999999998</v>
      </c>
      <c r="D8" s="436">
        <v>37.405000000000001</v>
      </c>
      <c r="E8" s="436">
        <v>24.632999999999999</v>
      </c>
      <c r="F8" s="436">
        <v>26.280999999999999</v>
      </c>
      <c r="G8" s="436">
        <v>35.011000000000003</v>
      </c>
      <c r="H8" s="436">
        <v>33.857999999999997</v>
      </c>
      <c r="I8" s="436">
        <v>35.261000000000003</v>
      </c>
      <c r="J8" s="436">
        <v>52.936999999999998</v>
      </c>
      <c r="K8" s="436">
        <v>41.569000000000003</v>
      </c>
      <c r="L8" s="436">
        <v>32.518999999999998</v>
      </c>
      <c r="M8" s="437">
        <v>22.692</v>
      </c>
      <c r="N8" s="435">
        <v>29.898</v>
      </c>
      <c r="O8" s="436">
        <v>29.919</v>
      </c>
      <c r="P8" s="436">
        <v>37.473999999999997</v>
      </c>
      <c r="Q8" s="436">
        <v>37.389000000000003</v>
      </c>
      <c r="R8" s="436">
        <v>40.613</v>
      </c>
      <c r="S8" s="436">
        <v>40.982999999999997</v>
      </c>
      <c r="T8" s="436">
        <v>32.594999999999999</v>
      </c>
      <c r="U8" s="436">
        <v>34.14</v>
      </c>
      <c r="V8" s="436">
        <v>48.682000000000002</v>
      </c>
      <c r="W8" s="436">
        <v>40.649000000000001</v>
      </c>
      <c r="X8" s="436">
        <v>37.984999999999999</v>
      </c>
      <c r="Y8" s="437">
        <v>25.632999999999999</v>
      </c>
      <c r="Z8" s="438">
        <v>34.776916666666665</v>
      </c>
      <c r="AA8" s="438">
        <v>36.33</v>
      </c>
      <c r="AB8" s="439">
        <v>1.5530833333333334</v>
      </c>
    </row>
    <row r="9" spans="1:28" ht="29.25" customHeight="1">
      <c r="A9" s="429" t="s">
        <v>23</v>
      </c>
      <c r="B9" s="435">
        <v>25.318000000000001</v>
      </c>
      <c r="C9" s="436">
        <v>24.722999999999999</v>
      </c>
      <c r="D9" s="436">
        <v>27.626000000000001</v>
      </c>
      <c r="E9" s="436">
        <v>18.497</v>
      </c>
      <c r="F9" s="436">
        <v>21.77</v>
      </c>
      <c r="G9" s="436">
        <v>28.608000000000001</v>
      </c>
      <c r="H9" s="436">
        <v>25.448</v>
      </c>
      <c r="I9" s="436">
        <v>25.122</v>
      </c>
      <c r="J9" s="436">
        <v>37.118000000000002</v>
      </c>
      <c r="K9" s="436">
        <v>28.760999999999999</v>
      </c>
      <c r="L9" s="436">
        <v>22.370999999999999</v>
      </c>
      <c r="M9" s="437">
        <v>14.804</v>
      </c>
      <c r="N9" s="435">
        <v>22.870999999999999</v>
      </c>
      <c r="O9" s="436">
        <v>23.161999999999999</v>
      </c>
      <c r="P9" s="436">
        <v>29.565000000000001</v>
      </c>
      <c r="Q9" s="436">
        <v>29.582999999999998</v>
      </c>
      <c r="R9" s="436">
        <v>30.552</v>
      </c>
      <c r="S9" s="436">
        <v>28.524999999999999</v>
      </c>
      <c r="T9" s="436">
        <v>20.597000000000001</v>
      </c>
      <c r="U9" s="436">
        <v>21.248999999999999</v>
      </c>
      <c r="V9" s="436">
        <v>33.520000000000003</v>
      </c>
      <c r="W9" s="436">
        <v>27.288</v>
      </c>
      <c r="X9" s="436">
        <v>24.277999999999999</v>
      </c>
      <c r="Y9" s="437">
        <v>14.573</v>
      </c>
      <c r="Z9" s="438">
        <v>25.013833333333331</v>
      </c>
      <c r="AA9" s="438">
        <v>25.480250000000002</v>
      </c>
      <c r="AB9" s="439">
        <v>0.46641666666667092</v>
      </c>
    </row>
    <row r="10" spans="1:28" ht="29.25" customHeight="1">
      <c r="A10" s="429" t="s">
        <v>62</v>
      </c>
      <c r="B10" s="435">
        <v>10.39</v>
      </c>
      <c r="C10" s="436">
        <v>10.391999999999999</v>
      </c>
      <c r="D10" s="436">
        <v>11.019</v>
      </c>
      <c r="E10" s="436">
        <v>6.181</v>
      </c>
      <c r="F10" s="436">
        <v>6.5430000000000001</v>
      </c>
      <c r="G10" s="436">
        <v>7.9640000000000004</v>
      </c>
      <c r="H10" s="436">
        <v>7.8440000000000003</v>
      </c>
      <c r="I10" s="436">
        <v>8.0299999999999994</v>
      </c>
      <c r="J10" s="436">
        <v>12.47</v>
      </c>
      <c r="K10" s="436">
        <v>9.4559999999999995</v>
      </c>
      <c r="L10" s="436">
        <v>7.23</v>
      </c>
      <c r="M10" s="437">
        <v>4.5990000000000002</v>
      </c>
      <c r="N10" s="435">
        <v>7.1029999999999998</v>
      </c>
      <c r="O10" s="436">
        <v>7.5060000000000002</v>
      </c>
      <c r="P10" s="436">
        <v>9.1999999999999993</v>
      </c>
      <c r="Q10" s="436">
        <v>10.151999999999999</v>
      </c>
      <c r="R10" s="436">
        <v>11.334</v>
      </c>
      <c r="S10" s="436">
        <v>10.459</v>
      </c>
      <c r="T10" s="436">
        <v>7.6660000000000004</v>
      </c>
      <c r="U10" s="436">
        <v>7.4489999999999998</v>
      </c>
      <c r="V10" s="436">
        <v>11.852</v>
      </c>
      <c r="W10" s="436">
        <v>9.7829999999999995</v>
      </c>
      <c r="X10" s="436">
        <v>8.8740000000000006</v>
      </c>
      <c r="Y10" s="437">
        <v>5.3010000000000002</v>
      </c>
      <c r="Z10" s="438">
        <v>8.5098333333333347</v>
      </c>
      <c r="AA10" s="438">
        <v>8.8899166666666662</v>
      </c>
      <c r="AB10" s="439">
        <v>0.38008333333333155</v>
      </c>
    </row>
    <row r="11" spans="1:28" ht="29.25" customHeight="1">
      <c r="A11" s="429" t="s">
        <v>24</v>
      </c>
      <c r="B11" s="435">
        <v>53.32</v>
      </c>
      <c r="C11" s="436">
        <v>33.673999999999999</v>
      </c>
      <c r="D11" s="436">
        <v>35.713999999999999</v>
      </c>
      <c r="E11" s="436">
        <v>52.994999999999997</v>
      </c>
      <c r="F11" s="436">
        <v>38.384999999999998</v>
      </c>
      <c r="G11" s="436">
        <v>38.503999999999998</v>
      </c>
      <c r="H11" s="436">
        <v>43.893999999999998</v>
      </c>
      <c r="I11" s="436">
        <v>34.665999999999997</v>
      </c>
      <c r="J11" s="436">
        <v>50.874000000000002</v>
      </c>
      <c r="K11" s="436">
        <v>36.238999999999997</v>
      </c>
      <c r="L11" s="436">
        <v>35.36</v>
      </c>
      <c r="M11" s="437">
        <v>40.143000000000001</v>
      </c>
      <c r="N11" s="435">
        <v>46.78</v>
      </c>
      <c r="O11" s="436">
        <v>32.523000000000003</v>
      </c>
      <c r="P11" s="436">
        <v>32.627000000000002</v>
      </c>
      <c r="Q11" s="436">
        <v>28.649000000000001</v>
      </c>
      <c r="R11" s="436">
        <v>28.559000000000001</v>
      </c>
      <c r="S11" s="436">
        <v>28.463000000000001</v>
      </c>
      <c r="T11" s="436">
        <v>31.471</v>
      </c>
      <c r="U11" s="436">
        <v>29.850999999999999</v>
      </c>
      <c r="V11" s="436">
        <v>42.935000000000002</v>
      </c>
      <c r="W11" s="436">
        <v>30.196000000000002</v>
      </c>
      <c r="X11" s="436">
        <v>31.844999999999999</v>
      </c>
      <c r="Y11" s="437">
        <v>38.256999999999998</v>
      </c>
      <c r="Z11" s="438">
        <v>41.147333333333336</v>
      </c>
      <c r="AA11" s="438">
        <v>33.512999999999998</v>
      </c>
      <c r="AB11" s="439">
        <v>-7.6343333333333376</v>
      </c>
    </row>
    <row r="12" spans="1:28" ht="29.25" customHeight="1">
      <c r="A12" s="440" t="s">
        <v>130</v>
      </c>
      <c r="B12" s="441">
        <v>341.39100000000002</v>
      </c>
      <c r="C12" s="442">
        <v>351.62400000000002</v>
      </c>
      <c r="D12" s="442">
        <v>342.28699999999998</v>
      </c>
      <c r="E12" s="442">
        <v>332.74799999999999</v>
      </c>
      <c r="F12" s="442">
        <v>331.05</v>
      </c>
      <c r="G12" s="442">
        <v>334.904</v>
      </c>
      <c r="H12" s="442">
        <v>334.28300000000002</v>
      </c>
      <c r="I12" s="442">
        <v>340.82299999999998</v>
      </c>
      <c r="J12" s="442">
        <v>316.65800000000002</v>
      </c>
      <c r="K12" s="442">
        <v>310.73</v>
      </c>
      <c r="L12" s="442">
        <v>317.97199999999998</v>
      </c>
      <c r="M12" s="443">
        <v>318.58199999999999</v>
      </c>
      <c r="N12" s="441">
        <v>325.42500000000001</v>
      </c>
      <c r="O12" s="442">
        <v>330.73500000000001</v>
      </c>
      <c r="P12" s="442">
        <v>338.86200000000002</v>
      </c>
      <c r="Q12" s="442">
        <v>343.40699999999998</v>
      </c>
      <c r="R12" s="442">
        <v>346.60399999999998</v>
      </c>
      <c r="S12" s="442">
        <v>355.61200000000002</v>
      </c>
      <c r="T12" s="442">
        <v>358.15199999999999</v>
      </c>
      <c r="U12" s="442">
        <v>363.11399999999998</v>
      </c>
      <c r="V12" s="442">
        <v>357.911</v>
      </c>
      <c r="W12" s="442">
        <v>352.45400000000001</v>
      </c>
      <c r="X12" s="442">
        <v>344.84</v>
      </c>
      <c r="Y12" s="443">
        <v>343.14800000000002</v>
      </c>
      <c r="Z12" s="444">
        <v>332.01995833333331</v>
      </c>
      <c r="AA12" s="444">
        <v>345.66508333333331</v>
      </c>
      <c r="AB12" s="445">
        <v>13.645125000000007</v>
      </c>
    </row>
    <row r="13" spans="1:28" ht="29.25" customHeight="1" thickBot="1">
      <c r="A13" s="446" t="s">
        <v>370</v>
      </c>
      <c r="B13" s="447">
        <v>0.6737787463641397</v>
      </c>
      <c r="C13" s="448">
        <v>0.64662537255704955</v>
      </c>
      <c r="D13" s="448">
        <v>0.65932390070321101</v>
      </c>
      <c r="E13" s="448">
        <v>0.76346063687835841</v>
      </c>
      <c r="F13" s="448">
        <v>0.80393898202688419</v>
      </c>
      <c r="G13" s="448">
        <v>0.80511728734204424</v>
      </c>
      <c r="H13" s="448">
        <v>0.83663542567225968</v>
      </c>
      <c r="I13" s="448">
        <v>0.81883558327929751</v>
      </c>
      <c r="J13" s="448">
        <v>0.87480815264417766</v>
      </c>
      <c r="K13" s="448">
        <v>0.87434428603610848</v>
      </c>
      <c r="L13" s="448">
        <v>0.86336532776470887</v>
      </c>
      <c r="M13" s="449">
        <v>0.91648931829168001</v>
      </c>
      <c r="N13" s="447">
        <v>0.94909426135054165</v>
      </c>
      <c r="O13" s="448">
        <v>0.94172978366365823</v>
      </c>
      <c r="P13" s="448">
        <v>0.90484031847772839</v>
      </c>
      <c r="Q13" s="448">
        <v>0.86741388498196015</v>
      </c>
      <c r="R13" s="448">
        <v>0.824635607205918</v>
      </c>
      <c r="S13" s="448">
        <v>0.76853986929574925</v>
      </c>
      <c r="T13" s="448">
        <v>0.7599510822220733</v>
      </c>
      <c r="U13" s="448">
        <v>0.73775453438864924</v>
      </c>
      <c r="V13" s="448">
        <v>0.73242230610403147</v>
      </c>
      <c r="W13" s="448">
        <v>0.71410453562734433</v>
      </c>
      <c r="X13" s="448">
        <v>0.71206646560723819</v>
      </c>
      <c r="Y13" s="449">
        <v>0.7523663259001947</v>
      </c>
      <c r="Z13" s="450">
        <v>0.78022957706232265</v>
      </c>
      <c r="AA13" s="450">
        <v>0.8096613750159416</v>
      </c>
      <c r="AB13" s="451">
        <v>2.9431797953618943E-2</v>
      </c>
    </row>
    <row r="14" spans="1:28" ht="21" customHeight="1">
      <c r="A14" s="452" t="s">
        <v>371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</row>
    <row r="15" spans="1:28" ht="18">
      <c r="A15" s="454" t="s">
        <v>372</v>
      </c>
    </row>
    <row r="17" spans="27:27">
      <c r="AA17" s="455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0" orientation="landscape" r:id="rId1"/>
  <headerFooter>
    <oddHeader>&amp;RPříloha č. 3b</oddHeader>
  </headerFooter>
  <rowBreaks count="2" manualBreakCount="2">
    <brk id="2" max="16383" man="1"/>
    <brk id="18" max="16383" man="1"/>
  </rowBreaks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6E53-264D-49D3-B304-47DC0F80AA2B}">
  <sheetPr>
    <pageSetUpPr fitToPage="1"/>
  </sheetPr>
  <dimension ref="A1:Y33"/>
  <sheetViews>
    <sheetView view="pageBreakPreview" zoomScale="50" zoomScaleNormal="80" zoomScaleSheetLayoutView="50" workbookViewId="0">
      <selection sqref="A1:Y1"/>
    </sheetView>
  </sheetViews>
  <sheetFormatPr defaultColWidth="9.140625" defaultRowHeight="15"/>
  <cols>
    <col min="1" max="1" width="18.7109375" style="423" customWidth="1"/>
    <col min="2" max="7" width="8.7109375" style="423" customWidth="1"/>
    <col min="8" max="13" width="9.140625" style="423"/>
    <col min="14" max="25" width="8.42578125" style="423" customWidth="1"/>
    <col min="26" max="16384" width="9.140625" style="423"/>
  </cols>
  <sheetData>
    <row r="1" spans="1:25" ht="43.5" customHeight="1" thickBot="1">
      <c r="A1" s="659" t="s">
        <v>447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</row>
    <row r="2" spans="1:25" s="391" customFormat="1" ht="48" customHeight="1">
      <c r="A2" s="456"/>
      <c r="B2" s="457" t="s">
        <v>412</v>
      </c>
      <c r="C2" s="457" t="s">
        <v>413</v>
      </c>
      <c r="D2" s="457" t="s">
        <v>414</v>
      </c>
      <c r="E2" s="457" t="s">
        <v>415</v>
      </c>
      <c r="F2" s="457" t="s">
        <v>416</v>
      </c>
      <c r="G2" s="457" t="s">
        <v>417</v>
      </c>
      <c r="H2" s="457" t="s">
        <v>418</v>
      </c>
      <c r="I2" s="457" t="s">
        <v>419</v>
      </c>
      <c r="J2" s="457" t="s">
        <v>420</v>
      </c>
      <c r="K2" s="457" t="s">
        <v>421</v>
      </c>
      <c r="L2" s="457" t="s">
        <v>422</v>
      </c>
      <c r="M2" s="458" t="s">
        <v>423</v>
      </c>
      <c r="N2" s="457" t="s">
        <v>448</v>
      </c>
      <c r="O2" s="457" t="s">
        <v>449</v>
      </c>
      <c r="P2" s="457" t="s">
        <v>450</v>
      </c>
      <c r="Q2" s="457" t="s">
        <v>451</v>
      </c>
      <c r="R2" s="457" t="s">
        <v>452</v>
      </c>
      <c r="S2" s="457" t="s">
        <v>453</v>
      </c>
      <c r="T2" s="457" t="s">
        <v>454</v>
      </c>
      <c r="U2" s="457" t="s">
        <v>455</v>
      </c>
      <c r="V2" s="457" t="s">
        <v>456</v>
      </c>
      <c r="W2" s="457" t="s">
        <v>457</v>
      </c>
      <c r="X2" s="457" t="s">
        <v>458</v>
      </c>
      <c r="Y2" s="458" t="s">
        <v>459</v>
      </c>
    </row>
    <row r="3" spans="1:25" s="391" customFormat="1" ht="26.25" customHeight="1">
      <c r="A3" s="459" t="s">
        <v>355</v>
      </c>
      <c r="B3" s="460">
        <v>2.1</v>
      </c>
      <c r="C3" s="460">
        <v>1.9</v>
      </c>
      <c r="D3" s="460">
        <v>1.9</v>
      </c>
      <c r="E3" s="460">
        <v>2.1</v>
      </c>
      <c r="F3" s="460">
        <v>2.4</v>
      </c>
      <c r="G3" s="460">
        <v>2.6</v>
      </c>
      <c r="H3" s="460">
        <v>3</v>
      </c>
      <c r="I3" s="460">
        <v>2.8</v>
      </c>
      <c r="J3" s="460">
        <v>2.8</v>
      </c>
      <c r="K3" s="460">
        <v>3.1</v>
      </c>
      <c r="L3" s="460">
        <v>2.8</v>
      </c>
      <c r="M3" s="461">
        <v>3.1</v>
      </c>
      <c r="N3" s="460">
        <v>3.4</v>
      </c>
      <c r="O3" s="460">
        <v>3.3</v>
      </c>
      <c r="P3" s="460">
        <v>3.4</v>
      </c>
      <c r="Q3" s="460">
        <v>3.3</v>
      </c>
      <c r="R3" s="460">
        <v>3</v>
      </c>
      <c r="S3" s="460">
        <v>2.7</v>
      </c>
      <c r="T3" s="460">
        <v>2.7</v>
      </c>
      <c r="U3" s="460">
        <v>2.9</v>
      </c>
      <c r="V3" s="460">
        <v>2.5</v>
      </c>
      <c r="W3" s="460">
        <v>2.4</v>
      </c>
      <c r="X3" s="460">
        <v>2</v>
      </c>
      <c r="Y3" s="461">
        <v>2.1</v>
      </c>
    </row>
    <row r="4" spans="1:25" s="391" customFormat="1" ht="26.25" customHeight="1">
      <c r="A4" s="462" t="s">
        <v>172</v>
      </c>
      <c r="B4" s="463">
        <v>3.2</v>
      </c>
      <c r="C4" s="463">
        <v>3.2</v>
      </c>
      <c r="D4" s="463">
        <v>3</v>
      </c>
      <c r="E4" s="463">
        <v>3.1</v>
      </c>
      <c r="F4" s="463">
        <v>3.1</v>
      </c>
      <c r="G4" s="463">
        <v>3.2</v>
      </c>
      <c r="H4" s="463">
        <v>3.3</v>
      </c>
      <c r="I4" s="463">
        <v>3.3</v>
      </c>
      <c r="J4" s="463">
        <v>3.2</v>
      </c>
      <c r="K4" s="463">
        <v>3</v>
      </c>
      <c r="L4" s="463">
        <v>3</v>
      </c>
      <c r="M4" s="464">
        <v>3.3</v>
      </c>
      <c r="N4" s="463">
        <v>3.9</v>
      </c>
      <c r="O4" s="463">
        <v>4.0999999999999996</v>
      </c>
      <c r="P4" s="463">
        <v>4.0999999999999996</v>
      </c>
      <c r="Q4" s="463">
        <v>3.8</v>
      </c>
      <c r="R4" s="463">
        <v>3.5</v>
      </c>
      <c r="S4" s="463">
        <v>3.3</v>
      </c>
      <c r="T4" s="463">
        <v>3.1</v>
      </c>
      <c r="U4" s="463">
        <v>3</v>
      </c>
      <c r="V4" s="463">
        <v>3</v>
      </c>
      <c r="W4" s="463">
        <v>2.8</v>
      </c>
      <c r="X4" s="463">
        <v>2.8</v>
      </c>
      <c r="Y4" s="464">
        <v>2.8</v>
      </c>
    </row>
    <row r="5" spans="1:25" s="391" customFormat="1" ht="26.25" customHeight="1">
      <c r="A5" s="462" t="s">
        <v>460</v>
      </c>
      <c r="B5" s="463">
        <v>3.3</v>
      </c>
      <c r="C5" s="463">
        <v>3.7</v>
      </c>
      <c r="D5" s="463">
        <v>3.9</v>
      </c>
      <c r="E5" s="463">
        <v>3.8</v>
      </c>
      <c r="F5" s="463">
        <v>3.8</v>
      </c>
      <c r="G5" s="463">
        <v>4</v>
      </c>
      <c r="H5" s="463">
        <v>4.2</v>
      </c>
      <c r="I5" s="463">
        <v>4.0999999999999996</v>
      </c>
      <c r="J5" s="463">
        <v>4</v>
      </c>
      <c r="K5" s="463">
        <v>3.7</v>
      </c>
      <c r="L5" s="463">
        <v>3.8</v>
      </c>
      <c r="M5" s="464">
        <v>3.7</v>
      </c>
      <c r="N5" s="463">
        <v>4.0999999999999996</v>
      </c>
      <c r="O5" s="463">
        <v>4.2</v>
      </c>
      <c r="P5" s="463">
        <v>4</v>
      </c>
      <c r="Q5" s="463">
        <v>3.9</v>
      </c>
      <c r="R5" s="463">
        <v>3.7</v>
      </c>
      <c r="S5" s="463">
        <v>3.5</v>
      </c>
      <c r="T5" s="463">
        <v>3.2</v>
      </c>
      <c r="U5" s="463">
        <v>3.3</v>
      </c>
      <c r="V5" s="463">
        <v>3.2</v>
      </c>
      <c r="W5" s="463">
        <v>3.1</v>
      </c>
      <c r="X5" s="463">
        <v>3.1</v>
      </c>
      <c r="Y5" s="464">
        <v>2.9</v>
      </c>
    </row>
    <row r="6" spans="1:25" s="391" customFormat="1" ht="26.25" customHeight="1">
      <c r="A6" s="462" t="s">
        <v>134</v>
      </c>
      <c r="B6" s="463">
        <v>3.5</v>
      </c>
      <c r="C6" s="463">
        <v>3.3</v>
      </c>
      <c r="D6" s="463">
        <v>3.7</v>
      </c>
      <c r="E6" s="463">
        <v>4.4000000000000004</v>
      </c>
      <c r="F6" s="463">
        <v>4.5999999999999996</v>
      </c>
      <c r="G6" s="463">
        <v>4.8</v>
      </c>
      <c r="H6" s="463">
        <v>5</v>
      </c>
      <c r="I6" s="463">
        <v>5</v>
      </c>
      <c r="J6" s="463">
        <v>4.8</v>
      </c>
      <c r="K6" s="463">
        <v>4.5999999999999996</v>
      </c>
      <c r="L6" s="463">
        <v>4.4000000000000004</v>
      </c>
      <c r="M6" s="464">
        <v>4.3</v>
      </c>
      <c r="N6" s="463">
        <v>4.0999999999999996</v>
      </c>
      <c r="O6" s="463">
        <v>4</v>
      </c>
      <c r="P6" s="463">
        <v>3.7</v>
      </c>
      <c r="Q6" s="463">
        <v>3.4</v>
      </c>
      <c r="R6" s="463">
        <v>3.5</v>
      </c>
      <c r="S6" s="463">
        <v>3.5</v>
      </c>
      <c r="T6" s="463">
        <v>3.6</v>
      </c>
      <c r="U6" s="463">
        <v>3.6</v>
      </c>
      <c r="V6" s="463">
        <v>3.5</v>
      </c>
      <c r="W6" s="463">
        <v>3.5</v>
      </c>
      <c r="X6" s="463">
        <v>3.4</v>
      </c>
      <c r="Y6" s="464">
        <v>3.4</v>
      </c>
    </row>
    <row r="7" spans="1:25" s="391" customFormat="1" ht="26.25" customHeight="1">
      <c r="A7" s="462" t="s">
        <v>190</v>
      </c>
      <c r="B7" s="463">
        <v>3.9</v>
      </c>
      <c r="C7" s="463">
        <v>3.5</v>
      </c>
      <c r="D7" s="463">
        <v>3.6</v>
      </c>
      <c r="E7" s="463">
        <v>4</v>
      </c>
      <c r="F7" s="463">
        <v>4.5</v>
      </c>
      <c r="G7" s="463">
        <v>5</v>
      </c>
      <c r="H7" s="463">
        <v>4.5</v>
      </c>
      <c r="I7" s="463">
        <v>3.8</v>
      </c>
      <c r="J7" s="463">
        <v>4.5999999999999996</v>
      </c>
      <c r="K7" s="463">
        <v>4.0999999999999996</v>
      </c>
      <c r="L7" s="463">
        <v>3.9</v>
      </c>
      <c r="M7" s="464">
        <v>4.0999999999999996</v>
      </c>
      <c r="N7" s="463">
        <v>5</v>
      </c>
      <c r="O7" s="463">
        <v>4.5</v>
      </c>
      <c r="P7" s="463">
        <v>4</v>
      </c>
      <c r="Q7" s="463">
        <v>4.4000000000000004</v>
      </c>
      <c r="R7" s="463">
        <v>3.9</v>
      </c>
      <c r="S7" s="463">
        <v>4</v>
      </c>
      <c r="T7" s="463">
        <v>4.3</v>
      </c>
      <c r="U7" s="463">
        <v>4.0999999999999996</v>
      </c>
      <c r="V7" s="463">
        <v>3.3</v>
      </c>
      <c r="W7" s="463">
        <v>4</v>
      </c>
      <c r="X7" s="463">
        <v>3.6</v>
      </c>
      <c r="Y7" s="464">
        <v>3.5</v>
      </c>
    </row>
    <row r="8" spans="1:25" s="391" customFormat="1" ht="26.25" customHeight="1">
      <c r="A8" s="462" t="s">
        <v>170</v>
      </c>
      <c r="B8" s="463">
        <v>4.3</v>
      </c>
      <c r="C8" s="463">
        <v>4.2</v>
      </c>
      <c r="D8" s="463">
        <v>4.3</v>
      </c>
      <c r="E8" s="463">
        <v>4.5999999999999996</v>
      </c>
      <c r="F8" s="463">
        <v>4.5999999999999996</v>
      </c>
      <c r="G8" s="463">
        <v>5.3</v>
      </c>
      <c r="H8" s="463">
        <v>5.3</v>
      </c>
      <c r="I8" s="463">
        <v>5.2</v>
      </c>
      <c r="J8" s="463">
        <v>5.4</v>
      </c>
      <c r="K8" s="463">
        <v>5.3</v>
      </c>
      <c r="L8" s="463">
        <v>5</v>
      </c>
      <c r="M8" s="464">
        <v>4.7</v>
      </c>
      <c r="N8" s="463">
        <v>4.9000000000000004</v>
      </c>
      <c r="O8" s="463">
        <v>4.9000000000000004</v>
      </c>
      <c r="P8" s="463">
        <v>4.7</v>
      </c>
      <c r="Q8" s="463">
        <v>4.5</v>
      </c>
      <c r="R8" s="463">
        <v>4.3</v>
      </c>
      <c r="S8" s="463">
        <v>4.2</v>
      </c>
      <c r="T8" s="463">
        <v>3.8</v>
      </c>
      <c r="U8" s="463">
        <v>4</v>
      </c>
      <c r="V8" s="463">
        <v>4.2</v>
      </c>
      <c r="W8" s="463">
        <v>4</v>
      </c>
      <c r="X8" s="463">
        <v>3.6</v>
      </c>
      <c r="Y8" s="464">
        <v>3.6</v>
      </c>
    </row>
    <row r="9" spans="1:25" s="391" customFormat="1" ht="26.25" customHeight="1">
      <c r="A9" s="462" t="s">
        <v>176</v>
      </c>
      <c r="B9" s="463">
        <v>4.5</v>
      </c>
      <c r="C9" s="463">
        <v>4.5999999999999996</v>
      </c>
      <c r="D9" s="463">
        <v>4.5999999999999996</v>
      </c>
      <c r="E9" s="463">
        <v>5.2</v>
      </c>
      <c r="F9" s="463">
        <v>5.2</v>
      </c>
      <c r="G9" s="463">
        <v>5.2</v>
      </c>
      <c r="H9" s="463">
        <v>5.2</v>
      </c>
      <c r="I9" s="463">
        <v>5.3</v>
      </c>
      <c r="J9" s="463">
        <v>4.9000000000000004</v>
      </c>
      <c r="K9" s="463">
        <v>5</v>
      </c>
      <c r="L9" s="463">
        <v>5</v>
      </c>
      <c r="M9" s="464">
        <v>5.4</v>
      </c>
      <c r="N9" s="463">
        <v>6</v>
      </c>
      <c r="O9" s="463">
        <v>5.8</v>
      </c>
      <c r="P9" s="463">
        <v>5.2</v>
      </c>
      <c r="Q9" s="463">
        <v>4.5999999999999996</v>
      </c>
      <c r="R9" s="463">
        <v>4.3</v>
      </c>
      <c r="S9" s="463">
        <v>4.2</v>
      </c>
      <c r="T9" s="463">
        <v>4.5</v>
      </c>
      <c r="U9" s="463">
        <v>4.5999999999999996</v>
      </c>
      <c r="V9" s="463">
        <v>4.5</v>
      </c>
      <c r="W9" s="463">
        <v>4.7</v>
      </c>
      <c r="X9" s="463">
        <v>4.5999999999999996</v>
      </c>
      <c r="Y9" s="464">
        <v>4.5999999999999996</v>
      </c>
    </row>
    <row r="10" spans="1:25" s="391" customFormat="1" ht="26.25" customHeight="1">
      <c r="A10" s="462" t="s">
        <v>169</v>
      </c>
      <c r="B10" s="463">
        <v>4.8</v>
      </c>
      <c r="C10" s="463">
        <v>5.5</v>
      </c>
      <c r="D10" s="463">
        <v>5.4</v>
      </c>
      <c r="E10" s="463">
        <v>6.1</v>
      </c>
      <c r="F10" s="463">
        <v>6.8</v>
      </c>
      <c r="G10" s="463">
        <v>7.4</v>
      </c>
      <c r="H10" s="463">
        <v>6.3</v>
      </c>
      <c r="I10" s="463">
        <v>6</v>
      </c>
      <c r="J10" s="463">
        <v>6</v>
      </c>
      <c r="K10" s="463">
        <v>5.7</v>
      </c>
      <c r="L10" s="463">
        <v>5.7</v>
      </c>
      <c r="M10" s="464">
        <v>6.6</v>
      </c>
      <c r="N10" s="463">
        <v>8.4</v>
      </c>
      <c r="O10" s="463">
        <v>8.1999999999999993</v>
      </c>
      <c r="P10" s="463">
        <v>7.3</v>
      </c>
      <c r="Q10" s="463">
        <v>7.3</v>
      </c>
      <c r="R10" s="463">
        <v>6.5</v>
      </c>
      <c r="S10" s="463">
        <v>5.8</v>
      </c>
      <c r="T10" s="463">
        <v>5.6</v>
      </c>
      <c r="U10" s="463">
        <v>5.6</v>
      </c>
      <c r="V10" s="463">
        <v>4.5999999999999996</v>
      </c>
      <c r="W10" s="463">
        <v>5.5</v>
      </c>
      <c r="X10" s="463">
        <v>4.9000000000000004</v>
      </c>
      <c r="Y10" s="464">
        <v>4.7</v>
      </c>
    </row>
    <row r="11" spans="1:25" s="391" customFormat="1" ht="26.25" customHeight="1">
      <c r="A11" s="462" t="s">
        <v>180</v>
      </c>
      <c r="B11" s="463">
        <v>4.5999999999999996</v>
      </c>
      <c r="C11" s="463">
        <v>4.5999999999999996</v>
      </c>
      <c r="D11" s="463">
        <v>4.8</v>
      </c>
      <c r="E11" s="463">
        <v>4.7</v>
      </c>
      <c r="F11" s="463">
        <v>5.3</v>
      </c>
      <c r="G11" s="463">
        <v>6.2</v>
      </c>
      <c r="H11" s="463">
        <v>7.5</v>
      </c>
      <c r="I11" s="463">
        <v>7.7</v>
      </c>
      <c r="J11" s="463">
        <v>7.1</v>
      </c>
      <c r="K11" s="463">
        <v>6</v>
      </c>
      <c r="L11" s="463">
        <v>5.7</v>
      </c>
      <c r="M11" s="464">
        <v>6</v>
      </c>
      <c r="N11" s="463">
        <v>6.6</v>
      </c>
      <c r="O11" s="463">
        <v>7.2</v>
      </c>
      <c r="P11" s="463">
        <v>7.6</v>
      </c>
      <c r="Q11" s="463">
        <v>7.7</v>
      </c>
      <c r="R11" s="463">
        <v>7.4</v>
      </c>
      <c r="S11" s="463">
        <v>6.9</v>
      </c>
      <c r="T11" s="463">
        <v>6.4</v>
      </c>
      <c r="U11" s="463">
        <v>5.8</v>
      </c>
      <c r="V11" s="463">
        <v>5</v>
      </c>
      <c r="W11" s="463">
        <v>4.9000000000000004</v>
      </c>
      <c r="X11" s="463">
        <v>4.8</v>
      </c>
      <c r="Y11" s="464">
        <v>4.9000000000000004</v>
      </c>
    </row>
    <row r="12" spans="1:25" s="391" customFormat="1" ht="26.25" customHeight="1">
      <c r="A12" s="462" t="s">
        <v>177</v>
      </c>
      <c r="B12" s="463">
        <v>4.5999999999999996</v>
      </c>
      <c r="C12" s="463">
        <v>4.5</v>
      </c>
      <c r="D12" s="463">
        <v>4.8</v>
      </c>
      <c r="E12" s="463">
        <v>6.2</v>
      </c>
      <c r="F12" s="463">
        <v>6.1</v>
      </c>
      <c r="G12" s="463">
        <v>5.5</v>
      </c>
      <c r="H12" s="463">
        <v>5</v>
      </c>
      <c r="I12" s="463">
        <v>4.8</v>
      </c>
      <c r="J12" s="463">
        <v>4.9000000000000004</v>
      </c>
      <c r="K12" s="463">
        <v>5.0999999999999996</v>
      </c>
      <c r="L12" s="463">
        <v>5.3</v>
      </c>
      <c r="M12" s="465">
        <v>5.6</v>
      </c>
      <c r="N12" s="463">
        <v>6.2</v>
      </c>
      <c r="O12" s="463">
        <v>6.4</v>
      </c>
      <c r="P12" s="463">
        <v>6.3</v>
      </c>
      <c r="Q12" s="463">
        <v>6.1</v>
      </c>
      <c r="R12" s="463">
        <v>5.7</v>
      </c>
      <c r="S12" s="463">
        <v>5.0999999999999996</v>
      </c>
      <c r="T12" s="463">
        <v>4.7</v>
      </c>
      <c r="U12" s="463">
        <v>4.5</v>
      </c>
      <c r="V12" s="463">
        <v>4.5</v>
      </c>
      <c r="W12" s="463">
        <v>4.7</v>
      </c>
      <c r="X12" s="463">
        <v>4.9000000000000004</v>
      </c>
      <c r="Y12" s="465">
        <v>5</v>
      </c>
    </row>
    <row r="13" spans="1:25" s="391" customFormat="1" ht="26.25" customHeight="1">
      <c r="A13" s="462" t="s">
        <v>168</v>
      </c>
      <c r="B13" s="463">
        <v>5</v>
      </c>
      <c r="C13" s="463">
        <v>5.2</v>
      </c>
      <c r="D13" s="463">
        <v>4.9000000000000004</v>
      </c>
      <c r="E13" s="463">
        <v>4.8</v>
      </c>
      <c r="F13" s="463">
        <v>5.2</v>
      </c>
      <c r="G13" s="463">
        <v>5.9</v>
      </c>
      <c r="H13" s="463">
        <v>6.4</v>
      </c>
      <c r="I13" s="463">
        <v>6.4</v>
      </c>
      <c r="J13" s="463">
        <v>6.2</v>
      </c>
      <c r="K13" s="463">
        <v>5.9</v>
      </c>
      <c r="L13" s="463">
        <v>5.8</v>
      </c>
      <c r="M13" s="464">
        <v>6.1</v>
      </c>
      <c r="N13" s="463">
        <v>6.2</v>
      </c>
      <c r="O13" s="463">
        <v>6.4</v>
      </c>
      <c r="P13" s="463">
        <v>5.8</v>
      </c>
      <c r="Q13" s="463">
        <v>5.3</v>
      </c>
      <c r="R13" s="463">
        <v>4.7</v>
      </c>
      <c r="S13" s="463">
        <v>4.5</v>
      </c>
      <c r="T13" s="463">
        <v>4.5999999999999996</v>
      </c>
      <c r="U13" s="463">
        <v>4.9000000000000004</v>
      </c>
      <c r="V13" s="463">
        <v>5.3</v>
      </c>
      <c r="W13" s="463">
        <v>5</v>
      </c>
      <c r="X13" s="463">
        <v>5</v>
      </c>
      <c r="Y13" s="464">
        <v>5.0999999999999996</v>
      </c>
    </row>
    <row r="14" spans="1:25" s="391" customFormat="1" ht="26.25" customHeight="1">
      <c r="A14" s="462" t="s">
        <v>187</v>
      </c>
      <c r="B14" s="463">
        <v>5</v>
      </c>
      <c r="C14" s="463">
        <v>5.0999999999999996</v>
      </c>
      <c r="D14" s="463">
        <v>5.4</v>
      </c>
      <c r="E14" s="463">
        <v>6.3</v>
      </c>
      <c r="F14" s="463">
        <v>7.2</v>
      </c>
      <c r="G14" s="463">
        <v>8</v>
      </c>
      <c r="H14" s="463">
        <v>7.6</v>
      </c>
      <c r="I14" s="463">
        <v>7.6</v>
      </c>
      <c r="J14" s="463">
        <v>7.8</v>
      </c>
      <c r="K14" s="463">
        <v>7.9</v>
      </c>
      <c r="L14" s="463">
        <v>7.6</v>
      </c>
      <c r="M14" s="464">
        <v>7.1</v>
      </c>
      <c r="N14" s="463">
        <v>7.4</v>
      </c>
      <c r="O14" s="463">
        <v>7.1</v>
      </c>
      <c r="P14" s="463">
        <v>6.7</v>
      </c>
      <c r="Q14" s="463">
        <v>6.5</v>
      </c>
      <c r="R14" s="463">
        <v>6.9</v>
      </c>
      <c r="S14" s="463">
        <v>6.7</v>
      </c>
      <c r="T14" s="463">
        <v>6.3</v>
      </c>
      <c r="U14" s="463">
        <v>5.7</v>
      </c>
      <c r="V14" s="463">
        <v>5.5</v>
      </c>
      <c r="W14" s="463">
        <v>5</v>
      </c>
      <c r="X14" s="463">
        <v>5.2</v>
      </c>
      <c r="Y14" s="464">
        <v>5.0999999999999996</v>
      </c>
    </row>
    <row r="15" spans="1:25" s="391" customFormat="1" ht="26.25" customHeight="1">
      <c r="A15" s="462" t="s">
        <v>167</v>
      </c>
      <c r="B15" s="463">
        <v>6</v>
      </c>
      <c r="C15" s="463">
        <v>6.1</v>
      </c>
      <c r="D15" s="463">
        <v>6.7</v>
      </c>
      <c r="E15" s="463">
        <v>7.4</v>
      </c>
      <c r="F15" s="463">
        <v>7.4</v>
      </c>
      <c r="G15" s="463">
        <v>7.2</v>
      </c>
      <c r="H15" s="463">
        <v>7.1</v>
      </c>
      <c r="I15" s="463">
        <v>6.6</v>
      </c>
      <c r="J15" s="463">
        <v>6.4</v>
      </c>
      <c r="K15" s="463">
        <v>6.3</v>
      </c>
      <c r="L15" s="463">
        <v>6.3</v>
      </c>
      <c r="M15" s="464">
        <v>6.8</v>
      </c>
      <c r="N15" s="463">
        <v>6.7</v>
      </c>
      <c r="O15" s="463">
        <v>6.5</v>
      </c>
      <c r="P15" s="463">
        <v>6.3</v>
      </c>
      <c r="Q15" s="463">
        <v>6</v>
      </c>
      <c r="R15" s="463">
        <v>5.6</v>
      </c>
      <c r="S15" s="463">
        <v>5.3</v>
      </c>
      <c r="T15" s="463">
        <v>5.4</v>
      </c>
      <c r="U15" s="463">
        <v>5.2</v>
      </c>
      <c r="V15" s="463">
        <v>5.0999999999999996</v>
      </c>
      <c r="W15" s="463">
        <v>4.9000000000000004</v>
      </c>
      <c r="X15" s="463">
        <v>4.8</v>
      </c>
      <c r="Y15" s="464">
        <v>5.2</v>
      </c>
    </row>
    <row r="16" spans="1:25" s="391" customFormat="1" ht="26.25" customHeight="1">
      <c r="A16" s="462" t="s">
        <v>171</v>
      </c>
      <c r="B16" s="463">
        <v>4.5999999999999996</v>
      </c>
      <c r="C16" s="463">
        <v>5.3</v>
      </c>
      <c r="D16" s="463">
        <v>5.8</v>
      </c>
      <c r="E16" s="463">
        <v>6.3</v>
      </c>
      <c r="F16" s="463">
        <v>6.5</v>
      </c>
      <c r="G16" s="463">
        <v>6.6</v>
      </c>
      <c r="H16" s="463">
        <v>6.5</v>
      </c>
      <c r="I16" s="463">
        <v>6.3</v>
      </c>
      <c r="J16" s="463">
        <v>6.1</v>
      </c>
      <c r="K16" s="463">
        <v>6.1</v>
      </c>
      <c r="L16" s="463">
        <v>6.3</v>
      </c>
      <c r="M16" s="464">
        <v>6.5</v>
      </c>
      <c r="N16" s="463">
        <v>6</v>
      </c>
      <c r="O16" s="463">
        <v>6.2</v>
      </c>
      <c r="P16" s="463">
        <v>6.1</v>
      </c>
      <c r="Q16" s="463">
        <v>5.4</v>
      </c>
      <c r="R16" s="463">
        <v>5.0999999999999996</v>
      </c>
      <c r="S16" s="463">
        <v>4.8</v>
      </c>
      <c r="T16" s="463">
        <v>5.3</v>
      </c>
      <c r="U16" s="463">
        <v>5.4</v>
      </c>
      <c r="V16" s="463">
        <v>5.3</v>
      </c>
      <c r="W16" s="463">
        <v>5.0999999999999996</v>
      </c>
      <c r="X16" s="463">
        <v>5.2</v>
      </c>
      <c r="Y16" s="464">
        <v>5.5</v>
      </c>
    </row>
    <row r="17" spans="1:25" s="391" customFormat="1" ht="26.25" customHeight="1">
      <c r="A17" s="462" t="s">
        <v>173</v>
      </c>
      <c r="B17" s="463">
        <v>5.2</v>
      </c>
      <c r="C17" s="463">
        <v>5.0999999999999996</v>
      </c>
      <c r="D17" s="463">
        <v>4.9000000000000004</v>
      </c>
      <c r="E17" s="463">
        <v>4.8</v>
      </c>
      <c r="F17" s="463">
        <v>4.8</v>
      </c>
      <c r="G17" s="463">
        <v>5.0999999999999996</v>
      </c>
      <c r="H17" s="463">
        <v>6.2</v>
      </c>
      <c r="I17" s="463">
        <v>6.7</v>
      </c>
      <c r="J17" s="463">
        <v>6.4</v>
      </c>
      <c r="K17" s="463">
        <v>5.8</v>
      </c>
      <c r="L17" s="463">
        <v>5.6</v>
      </c>
      <c r="M17" s="464">
        <v>5.9</v>
      </c>
      <c r="N17" s="463">
        <v>6.6</v>
      </c>
      <c r="O17" s="463">
        <v>6.8</v>
      </c>
      <c r="P17" s="463">
        <v>6.7</v>
      </c>
      <c r="Q17" s="463">
        <v>6.4</v>
      </c>
      <c r="R17" s="463">
        <v>6</v>
      </c>
      <c r="S17" s="463">
        <v>6</v>
      </c>
      <c r="T17" s="463">
        <v>6.5</v>
      </c>
      <c r="U17" s="463">
        <v>6.6</v>
      </c>
      <c r="V17" s="463">
        <v>6.4</v>
      </c>
      <c r="W17" s="463">
        <v>6</v>
      </c>
      <c r="X17" s="463">
        <v>5.7</v>
      </c>
      <c r="Y17" s="464">
        <v>5.6</v>
      </c>
    </row>
    <row r="18" spans="1:25" s="391" customFormat="1" ht="26.25" customHeight="1">
      <c r="A18" s="462" t="s">
        <v>174</v>
      </c>
      <c r="B18" s="463">
        <v>6.8</v>
      </c>
      <c r="C18" s="463">
        <v>7</v>
      </c>
      <c r="D18" s="463">
        <v>7.6</v>
      </c>
      <c r="E18" s="463">
        <v>8.1</v>
      </c>
      <c r="F18" s="463">
        <v>8.6</v>
      </c>
      <c r="G18" s="463">
        <v>9</v>
      </c>
      <c r="H18" s="463">
        <v>8.6999999999999993</v>
      </c>
      <c r="I18" s="463">
        <v>9.3000000000000007</v>
      </c>
      <c r="J18" s="463">
        <v>9.9</v>
      </c>
      <c r="K18" s="463">
        <v>8.8000000000000007</v>
      </c>
      <c r="L18" s="463">
        <v>8.9</v>
      </c>
      <c r="M18" s="464">
        <v>9.5</v>
      </c>
      <c r="N18" s="463">
        <v>8</v>
      </c>
      <c r="O18" s="463">
        <v>7.5</v>
      </c>
      <c r="P18" s="463">
        <v>6.9</v>
      </c>
      <c r="Q18" s="463">
        <v>7.2</v>
      </c>
      <c r="R18" s="463">
        <v>7.6</v>
      </c>
      <c r="S18" s="463">
        <v>7.5</v>
      </c>
      <c r="T18" s="463">
        <v>7.2</v>
      </c>
      <c r="U18" s="463">
        <v>6.6</v>
      </c>
      <c r="V18" s="463">
        <v>6.3</v>
      </c>
      <c r="W18" s="463">
        <v>6.1</v>
      </c>
      <c r="X18" s="463">
        <v>5.7</v>
      </c>
      <c r="Y18" s="464">
        <v>5.8</v>
      </c>
    </row>
    <row r="19" spans="1:25" s="391" customFormat="1" ht="26.25" customHeight="1">
      <c r="A19" s="462" t="s">
        <v>183</v>
      </c>
      <c r="B19" s="463">
        <v>7.2</v>
      </c>
      <c r="C19" s="463">
        <v>6.9</v>
      </c>
      <c r="D19" s="463">
        <v>6.5</v>
      </c>
      <c r="E19" s="463">
        <v>6.4</v>
      </c>
      <c r="F19" s="463">
        <v>5.7</v>
      </c>
      <c r="G19" s="463">
        <v>7</v>
      </c>
      <c r="H19" s="463">
        <v>7.6</v>
      </c>
      <c r="I19" s="463">
        <v>8</v>
      </c>
      <c r="J19" s="463">
        <v>8</v>
      </c>
      <c r="K19" s="463">
        <v>7.7</v>
      </c>
      <c r="L19" s="463">
        <v>7.3</v>
      </c>
      <c r="M19" s="464">
        <v>7.1</v>
      </c>
      <c r="N19" s="463">
        <v>7.3</v>
      </c>
      <c r="O19" s="463">
        <v>7.2</v>
      </c>
      <c r="P19" s="463">
        <v>6.8</v>
      </c>
      <c r="Q19" s="463">
        <v>7</v>
      </c>
      <c r="R19" s="463">
        <v>6.7</v>
      </c>
      <c r="S19" s="463">
        <v>6.4</v>
      </c>
      <c r="T19" s="463">
        <v>6.2</v>
      </c>
      <c r="U19" s="463">
        <v>6.2</v>
      </c>
      <c r="V19" s="463">
        <v>6.4</v>
      </c>
      <c r="W19" s="463">
        <v>6.5</v>
      </c>
      <c r="X19" s="463">
        <v>6.4</v>
      </c>
      <c r="Y19" s="464">
        <v>6.1</v>
      </c>
    </row>
    <row r="20" spans="1:25" s="391" customFormat="1" ht="26.25" customHeight="1">
      <c r="A20" s="466" t="s">
        <v>424</v>
      </c>
      <c r="B20" s="467">
        <v>7</v>
      </c>
      <c r="C20" s="467">
        <v>6.9</v>
      </c>
      <c r="D20" s="467">
        <v>6.7</v>
      </c>
      <c r="E20" s="467">
        <v>6.6</v>
      </c>
      <c r="F20" s="467">
        <v>6.8</v>
      </c>
      <c r="G20" s="467">
        <v>7.2</v>
      </c>
      <c r="H20" s="467">
        <v>7.7</v>
      </c>
      <c r="I20" s="467">
        <v>7.8</v>
      </c>
      <c r="J20" s="467">
        <v>7.7</v>
      </c>
      <c r="K20" s="467">
        <v>7.5</v>
      </c>
      <c r="L20" s="467">
        <v>7.2</v>
      </c>
      <c r="M20" s="468">
        <v>7.4</v>
      </c>
      <c r="N20" s="467">
        <v>7.9</v>
      </c>
      <c r="O20" s="467">
        <v>7.9</v>
      </c>
      <c r="P20" s="467">
        <v>7.7</v>
      </c>
      <c r="Q20" s="467">
        <v>7.5</v>
      </c>
      <c r="R20" s="467">
        <v>7.2</v>
      </c>
      <c r="S20" s="467">
        <v>6.9</v>
      </c>
      <c r="T20" s="467">
        <v>6.7</v>
      </c>
      <c r="U20" s="467">
        <v>6.8</v>
      </c>
      <c r="V20" s="467">
        <v>6.6</v>
      </c>
      <c r="W20" s="467">
        <v>6.6</v>
      </c>
      <c r="X20" s="467">
        <v>6.3</v>
      </c>
      <c r="Y20" s="468">
        <v>6.3</v>
      </c>
    </row>
    <row r="21" spans="1:25" s="391" customFormat="1" ht="26.25" customHeight="1">
      <c r="A21" s="462" t="s">
        <v>181</v>
      </c>
      <c r="B21" s="463">
        <v>6</v>
      </c>
      <c r="C21" s="463">
        <v>6</v>
      </c>
      <c r="D21" s="463">
        <v>5.9</v>
      </c>
      <c r="E21" s="463">
        <v>6.5</v>
      </c>
      <c r="F21" s="463">
        <v>6.6</v>
      </c>
      <c r="G21" s="463">
        <v>6.8</v>
      </c>
      <c r="H21" s="463">
        <v>7.2</v>
      </c>
      <c r="I21" s="463">
        <v>7.3</v>
      </c>
      <c r="J21" s="463">
        <v>7.2</v>
      </c>
      <c r="K21" s="463">
        <v>7</v>
      </c>
      <c r="L21" s="463">
        <v>6.9</v>
      </c>
      <c r="M21" s="464">
        <v>7</v>
      </c>
      <c r="N21" s="463">
        <v>7.1</v>
      </c>
      <c r="O21" s="463">
        <v>7.1</v>
      </c>
      <c r="P21" s="463">
        <v>7</v>
      </c>
      <c r="Q21" s="463">
        <v>7</v>
      </c>
      <c r="R21" s="463">
        <v>6.9</v>
      </c>
      <c r="S21" s="463">
        <v>6.9</v>
      </c>
      <c r="T21" s="463">
        <v>6.9</v>
      </c>
      <c r="U21" s="463">
        <v>6.8</v>
      </c>
      <c r="V21" s="463">
        <v>6.6</v>
      </c>
      <c r="W21" s="463">
        <v>6.4</v>
      </c>
      <c r="X21" s="463">
        <v>6.2</v>
      </c>
      <c r="Y21" s="464">
        <v>6.3</v>
      </c>
    </row>
    <row r="22" spans="1:25" s="391" customFormat="1" ht="26.25" customHeight="1">
      <c r="A22" s="462" t="s">
        <v>185</v>
      </c>
      <c r="B22" s="463">
        <v>7.6</v>
      </c>
      <c r="C22" s="463">
        <v>7.3</v>
      </c>
      <c r="D22" s="463">
        <v>7.1</v>
      </c>
      <c r="E22" s="463">
        <v>6.8</v>
      </c>
      <c r="F22" s="463">
        <v>6.6</v>
      </c>
      <c r="G22" s="463">
        <v>7.1</v>
      </c>
      <c r="H22" s="463">
        <v>8.1</v>
      </c>
      <c r="I22" s="463">
        <v>8.6999999999999993</v>
      </c>
      <c r="J22" s="463">
        <v>8</v>
      </c>
      <c r="K22" s="463">
        <v>7.9</v>
      </c>
      <c r="L22" s="463">
        <v>8.1</v>
      </c>
      <c r="M22" s="464">
        <v>8.3000000000000007</v>
      </c>
      <c r="N22" s="463">
        <v>8.5</v>
      </c>
      <c r="O22" s="463">
        <v>8.8000000000000007</v>
      </c>
      <c r="P22" s="463">
        <v>8.6999999999999993</v>
      </c>
      <c r="Q22" s="463">
        <v>8</v>
      </c>
      <c r="R22" s="463">
        <v>8.6</v>
      </c>
      <c r="S22" s="463">
        <v>8.6999999999999993</v>
      </c>
      <c r="T22" s="463">
        <v>7.4</v>
      </c>
      <c r="U22" s="463">
        <v>7.1</v>
      </c>
      <c r="V22" s="463">
        <v>5.5</v>
      </c>
      <c r="W22" s="463">
        <v>5.2</v>
      </c>
      <c r="X22" s="463">
        <v>6.5</v>
      </c>
      <c r="Y22" s="464">
        <v>6.6</v>
      </c>
    </row>
    <row r="23" spans="1:25" s="391" customFormat="1" ht="26.25" customHeight="1">
      <c r="A23" s="462" t="s">
        <v>179</v>
      </c>
      <c r="B23" s="463">
        <v>7.1</v>
      </c>
      <c r="C23" s="463">
        <v>6.9</v>
      </c>
      <c r="D23" s="463">
        <v>7.3</v>
      </c>
      <c r="E23" s="463">
        <v>8</v>
      </c>
      <c r="F23" s="463">
        <v>10.9</v>
      </c>
      <c r="G23" s="463">
        <v>7.7</v>
      </c>
      <c r="H23" s="463">
        <v>7.5</v>
      </c>
      <c r="I23" s="463">
        <v>7.8</v>
      </c>
      <c r="J23" s="463">
        <v>7.5</v>
      </c>
      <c r="K23" s="463">
        <v>7.4</v>
      </c>
      <c r="L23" s="463">
        <v>7</v>
      </c>
      <c r="M23" s="464">
        <v>7.6</v>
      </c>
      <c r="N23" s="463">
        <v>8.8000000000000007</v>
      </c>
      <c r="O23" s="463">
        <v>8.3000000000000007</v>
      </c>
      <c r="P23" s="463">
        <v>8.1999999999999993</v>
      </c>
      <c r="Q23" s="463">
        <v>9.6</v>
      </c>
      <c r="R23" s="463">
        <v>10.3</v>
      </c>
      <c r="S23" s="463">
        <v>7.6</v>
      </c>
      <c r="T23" s="463">
        <v>7.1</v>
      </c>
      <c r="U23" s="463">
        <v>6.5</v>
      </c>
      <c r="V23" s="463">
        <v>7</v>
      </c>
      <c r="W23" s="463">
        <v>6</v>
      </c>
      <c r="X23" s="463">
        <v>6</v>
      </c>
      <c r="Y23" s="464">
        <v>6.7</v>
      </c>
    </row>
    <row r="24" spans="1:25" s="391" customFormat="1" ht="26.25" customHeight="1">
      <c r="A24" s="462" t="s">
        <v>184</v>
      </c>
      <c r="B24" s="463">
        <v>7</v>
      </c>
      <c r="C24" s="463">
        <v>6.9</v>
      </c>
      <c r="D24" s="463">
        <v>7.1</v>
      </c>
      <c r="E24" s="463">
        <v>7.8</v>
      </c>
      <c r="F24" s="463">
        <v>7.7</v>
      </c>
      <c r="G24" s="463">
        <v>7.5</v>
      </c>
      <c r="H24" s="463">
        <v>7.6</v>
      </c>
      <c r="I24" s="463">
        <v>7.7</v>
      </c>
      <c r="J24" s="463">
        <v>7.7</v>
      </c>
      <c r="K24" s="463">
        <v>8.4</v>
      </c>
      <c r="L24" s="463">
        <v>8.6999999999999993</v>
      </c>
      <c r="M24" s="464">
        <v>9</v>
      </c>
      <c r="N24" s="463">
        <v>9.4</v>
      </c>
      <c r="O24" s="463">
        <v>9.4</v>
      </c>
      <c r="P24" s="463">
        <v>9</v>
      </c>
      <c r="Q24" s="463">
        <v>8.4</v>
      </c>
      <c r="R24" s="463">
        <v>7.8</v>
      </c>
      <c r="S24" s="463">
        <v>7.1</v>
      </c>
      <c r="T24" s="463">
        <v>7</v>
      </c>
      <c r="U24" s="463">
        <v>7</v>
      </c>
      <c r="V24" s="463">
        <v>6.7</v>
      </c>
      <c r="W24" s="463">
        <v>7.1</v>
      </c>
      <c r="X24" s="463">
        <v>7.2</v>
      </c>
      <c r="Y24" s="464">
        <v>7.2</v>
      </c>
    </row>
    <row r="25" spans="1:25" s="391" customFormat="1" ht="26.25" customHeight="1">
      <c r="A25" s="462" t="s">
        <v>175</v>
      </c>
      <c r="B25" s="463">
        <v>7.5</v>
      </c>
      <c r="C25" s="463">
        <v>8.1999999999999993</v>
      </c>
      <c r="D25" s="463">
        <v>7.1</v>
      </c>
      <c r="E25" s="463">
        <v>8.1999999999999993</v>
      </c>
      <c r="F25" s="463">
        <v>9</v>
      </c>
      <c r="G25" s="463">
        <v>9.8000000000000007</v>
      </c>
      <c r="H25" s="463">
        <v>8.9</v>
      </c>
      <c r="I25" s="463">
        <v>8.8000000000000007</v>
      </c>
      <c r="J25" s="463">
        <v>8.3000000000000007</v>
      </c>
      <c r="K25" s="463">
        <v>7.8</v>
      </c>
      <c r="L25" s="463">
        <v>7.7</v>
      </c>
      <c r="M25" s="464">
        <v>8.1999999999999993</v>
      </c>
      <c r="N25" s="463">
        <v>9.3000000000000007</v>
      </c>
      <c r="O25" s="463">
        <v>9.6999999999999993</v>
      </c>
      <c r="P25" s="463">
        <v>10</v>
      </c>
      <c r="Q25" s="463">
        <v>9.4</v>
      </c>
      <c r="R25" s="463">
        <v>9.8000000000000007</v>
      </c>
      <c r="S25" s="463">
        <v>10.3</v>
      </c>
      <c r="T25" s="463">
        <v>8</v>
      </c>
      <c r="U25" s="463">
        <v>8.5</v>
      </c>
      <c r="V25" s="463">
        <v>8.1999999999999993</v>
      </c>
      <c r="W25" s="463">
        <v>7.6</v>
      </c>
      <c r="X25" s="463">
        <v>7.5</v>
      </c>
      <c r="Y25" s="464">
        <v>7.3</v>
      </c>
    </row>
    <row r="26" spans="1:25" s="391" customFormat="1" ht="26.25" customHeight="1">
      <c r="A26" s="462" t="s">
        <v>189</v>
      </c>
      <c r="B26" s="463">
        <v>7.4</v>
      </c>
      <c r="C26" s="463">
        <v>7.6</v>
      </c>
      <c r="D26" s="463">
        <v>7.8</v>
      </c>
      <c r="E26" s="463">
        <v>8.5</v>
      </c>
      <c r="F26" s="463">
        <v>8.6</v>
      </c>
      <c r="G26" s="463">
        <v>8.6</v>
      </c>
      <c r="H26" s="463">
        <v>8.6999999999999993</v>
      </c>
      <c r="I26" s="463">
        <v>8.4</v>
      </c>
      <c r="J26" s="463">
        <v>8</v>
      </c>
      <c r="K26" s="463">
        <v>7.8</v>
      </c>
      <c r="L26" s="463">
        <v>7.8</v>
      </c>
      <c r="M26" s="464">
        <v>8</v>
      </c>
      <c r="N26" s="463">
        <v>8</v>
      </c>
      <c r="O26" s="463">
        <v>8.1</v>
      </c>
      <c r="P26" s="463">
        <v>8.1</v>
      </c>
      <c r="Q26" s="463">
        <v>7.9</v>
      </c>
      <c r="R26" s="463">
        <v>7.8</v>
      </c>
      <c r="S26" s="463">
        <v>7.8</v>
      </c>
      <c r="T26" s="463">
        <v>7.7</v>
      </c>
      <c r="U26" s="463">
        <v>7.2</v>
      </c>
      <c r="V26" s="463">
        <v>6.7</v>
      </c>
      <c r="W26" s="463">
        <v>6.7</v>
      </c>
      <c r="X26" s="463">
        <v>7.1</v>
      </c>
      <c r="Y26" s="464">
        <v>7.6</v>
      </c>
    </row>
    <row r="27" spans="1:25" s="391" customFormat="1" ht="26.25" customHeight="1">
      <c r="A27" s="462" t="s">
        <v>178</v>
      </c>
      <c r="B27" s="463">
        <v>8.6999999999999993</v>
      </c>
      <c r="C27" s="463">
        <v>8.1</v>
      </c>
      <c r="D27" s="463">
        <v>7.5</v>
      </c>
      <c r="E27" s="463">
        <v>7.2</v>
      </c>
      <c r="F27" s="463">
        <v>6.5</v>
      </c>
      <c r="G27" s="463">
        <v>6.8</v>
      </c>
      <c r="H27" s="463">
        <v>8.3000000000000007</v>
      </c>
      <c r="I27" s="463">
        <v>9.4</v>
      </c>
      <c r="J27" s="463">
        <v>9.1</v>
      </c>
      <c r="K27" s="463">
        <v>8.5</v>
      </c>
      <c r="L27" s="463">
        <v>8.1999999999999993</v>
      </c>
      <c r="M27" s="464">
        <v>8.1</v>
      </c>
      <c r="N27" s="463">
        <v>8.5</v>
      </c>
      <c r="O27" s="463">
        <v>8.4</v>
      </c>
      <c r="P27" s="463">
        <v>8.1</v>
      </c>
      <c r="Q27" s="463">
        <v>7.9</v>
      </c>
      <c r="R27" s="463">
        <v>7.6</v>
      </c>
      <c r="S27" s="463">
        <v>7.4</v>
      </c>
      <c r="T27" s="463">
        <v>7.7</v>
      </c>
      <c r="U27" s="463">
        <v>8.3000000000000007</v>
      </c>
      <c r="V27" s="463">
        <v>7.9</v>
      </c>
      <c r="W27" s="463">
        <v>7.8</v>
      </c>
      <c r="X27" s="463">
        <v>7.8</v>
      </c>
      <c r="Y27" s="464">
        <v>7.7</v>
      </c>
    </row>
    <row r="28" spans="1:25" s="391" customFormat="1" ht="26.25" customHeight="1">
      <c r="A28" s="462" t="s">
        <v>182</v>
      </c>
      <c r="B28" s="463">
        <v>10.5</v>
      </c>
      <c r="C28" s="463">
        <v>10</v>
      </c>
      <c r="D28" s="463">
        <v>7.6</v>
      </c>
      <c r="E28" s="463">
        <v>6.4</v>
      </c>
      <c r="F28" s="463">
        <v>8</v>
      </c>
      <c r="G28" s="463">
        <v>9.4</v>
      </c>
      <c r="H28" s="463">
        <v>10.6</v>
      </c>
      <c r="I28" s="463">
        <v>9.6</v>
      </c>
      <c r="J28" s="463">
        <v>10.4</v>
      </c>
      <c r="K28" s="463">
        <v>10.5</v>
      </c>
      <c r="L28" s="463">
        <v>9</v>
      </c>
      <c r="M28" s="464">
        <v>9.6</v>
      </c>
      <c r="N28" s="463">
        <v>10.9</v>
      </c>
      <c r="O28" s="463">
        <v>10.7</v>
      </c>
      <c r="P28" s="463">
        <v>10.4</v>
      </c>
      <c r="Q28" s="463">
        <v>10.1</v>
      </c>
      <c r="R28" s="463">
        <v>9.6</v>
      </c>
      <c r="S28" s="463">
        <v>9.1999999999999993</v>
      </c>
      <c r="T28" s="463">
        <v>8.8000000000000007</v>
      </c>
      <c r="U28" s="463">
        <v>8.6999999999999993</v>
      </c>
      <c r="V28" s="463">
        <v>9</v>
      </c>
      <c r="W28" s="463">
        <v>9.6999999999999993</v>
      </c>
      <c r="X28" s="463">
        <v>8.5</v>
      </c>
      <c r="Y28" s="464">
        <v>8.6</v>
      </c>
    </row>
    <row r="29" spans="1:25" s="391" customFormat="1" ht="26.25" customHeight="1">
      <c r="A29" s="462" t="s">
        <v>186</v>
      </c>
      <c r="B29" s="463">
        <v>14.2</v>
      </c>
      <c r="C29" s="463">
        <v>14.1</v>
      </c>
      <c r="D29" s="463">
        <v>15</v>
      </c>
      <c r="E29" s="463">
        <v>15.3</v>
      </c>
      <c r="F29" s="463">
        <v>15.2</v>
      </c>
      <c r="G29" s="463">
        <v>15.5</v>
      </c>
      <c r="H29" s="463">
        <v>15.9</v>
      </c>
      <c r="I29" s="463">
        <v>16.399999999999999</v>
      </c>
      <c r="J29" s="463">
        <v>16.399999999999999</v>
      </c>
      <c r="K29" s="463">
        <v>16.3</v>
      </c>
      <c r="L29" s="463">
        <v>16.100000000000001</v>
      </c>
      <c r="M29" s="464">
        <v>16</v>
      </c>
      <c r="N29" s="463">
        <v>16.100000000000001</v>
      </c>
      <c r="O29" s="463">
        <v>16.100000000000001</v>
      </c>
      <c r="P29" s="463">
        <v>15.8</v>
      </c>
      <c r="Q29" s="463">
        <v>15.6</v>
      </c>
      <c r="R29" s="463">
        <v>15.2</v>
      </c>
      <c r="S29" s="463">
        <v>15</v>
      </c>
      <c r="T29" s="463">
        <v>14.8</v>
      </c>
      <c r="U29" s="463">
        <v>14.7</v>
      </c>
      <c r="V29" s="463">
        <v>14.3</v>
      </c>
      <c r="W29" s="463">
        <v>13.9</v>
      </c>
      <c r="X29" s="463">
        <v>13.3</v>
      </c>
      <c r="Y29" s="464">
        <v>12.8</v>
      </c>
    </row>
    <row r="30" spans="1:25" s="391" customFormat="1" ht="26.25" customHeight="1">
      <c r="A30" s="462" t="s">
        <v>188</v>
      </c>
      <c r="B30" s="463">
        <v>17</v>
      </c>
      <c r="C30" s="463">
        <v>16.8</v>
      </c>
      <c r="D30" s="463">
        <v>16.3</v>
      </c>
      <c r="E30" s="463">
        <v>15.8</v>
      </c>
      <c r="F30" s="463">
        <v>16.899999999999999</v>
      </c>
      <c r="G30" s="463">
        <v>17.3</v>
      </c>
      <c r="H30" s="463">
        <v>15.6</v>
      </c>
      <c r="I30" s="463">
        <v>16.8</v>
      </c>
      <c r="J30" s="463">
        <v>16.100000000000001</v>
      </c>
      <c r="K30" s="463">
        <v>15.8</v>
      </c>
      <c r="L30" s="463">
        <v>16.5</v>
      </c>
      <c r="M30" s="464">
        <v>16.399999999999999</v>
      </c>
      <c r="N30" s="463">
        <v>16.8</v>
      </c>
      <c r="O30" s="463">
        <v>16.899999999999999</v>
      </c>
      <c r="P30" s="463">
        <v>17.600000000000001</v>
      </c>
      <c r="Q30" s="463">
        <v>17.399999999999999</v>
      </c>
      <c r="R30" s="463">
        <v>15.6</v>
      </c>
      <c r="S30" s="463">
        <v>14.4</v>
      </c>
      <c r="T30" s="463">
        <v>13.5</v>
      </c>
      <c r="U30" s="463">
        <v>13.3</v>
      </c>
      <c r="V30" s="463">
        <v>12.3</v>
      </c>
      <c r="W30" s="463">
        <v>13.2</v>
      </c>
      <c r="X30" s="463">
        <v>13.8</v>
      </c>
      <c r="Y30" s="464">
        <v>13.1</v>
      </c>
    </row>
    <row r="31" spans="1:25" s="391" customFormat="1" ht="26.25" customHeight="1">
      <c r="A31" s="469" t="s">
        <v>461</v>
      </c>
    </row>
    <row r="32" spans="1:25" ht="14.25" customHeight="1">
      <c r="A32" s="470"/>
    </row>
    <row r="33" spans="1:1">
      <c r="A33" s="471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3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1" max="7" width="9.140625" style="194"/>
    <col min="8" max="8" width="7.42578125" style="194" customWidth="1"/>
    <col min="9" max="15" width="9.140625" style="194"/>
    <col min="16" max="16" width="5" style="194" customWidth="1"/>
    <col min="17" max="16384" width="9.140625" style="194"/>
  </cols>
  <sheetData>
    <row r="1" spans="1:16" ht="18.75">
      <c r="A1" s="660" t="s">
        <v>147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</row>
    <row r="2" spans="1:16" ht="18.75">
      <c r="A2" s="196"/>
      <c r="B2" s="197"/>
      <c r="C2" s="196"/>
      <c r="D2" s="196"/>
      <c r="E2" s="198"/>
      <c r="F2" s="198"/>
      <c r="G2" s="198"/>
      <c r="H2" s="198"/>
      <c r="I2" s="199"/>
      <c r="J2" s="197"/>
      <c r="K2" s="196"/>
      <c r="L2" s="196"/>
      <c r="M2" s="198"/>
      <c r="N2" s="198"/>
      <c r="O2" s="198"/>
      <c r="P2" s="198"/>
    </row>
    <row r="34" spans="1:1" ht="15.75">
      <c r="A34" s="195" t="s">
        <v>148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BCB9-925C-49A8-B997-3200372EF0D7}">
  <sheetPr>
    <pageSetUpPr fitToPage="1"/>
  </sheetPr>
  <dimension ref="A1"/>
  <sheetViews>
    <sheetView view="pageBreakPreview" zoomScale="90" zoomScaleNormal="100" zoomScaleSheetLayoutView="90" workbookViewId="0">
      <selection sqref="A1:H1"/>
    </sheetView>
  </sheetViews>
  <sheetFormatPr defaultRowHeight="15"/>
  <cols>
    <col min="1" max="9" width="9.140625" style="423"/>
    <col min="10" max="10" width="6.7109375" style="423" customWidth="1"/>
    <col min="11" max="16384" width="9.140625" style="423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20</vt:i4>
      </vt:variant>
    </vt:vector>
  </HeadingPairs>
  <TitlesOfParts>
    <vt:vector size="52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mapa1220</vt:lpstr>
      <vt:lpstr>mapa1221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</vt:lpstr>
      <vt:lpstr>p14a</vt:lpstr>
      <vt:lpstr>p14b</vt:lpstr>
      <vt:lpstr>p14c</vt:lpstr>
      <vt:lpstr>p14d</vt:lpstr>
      <vt:lpstr>p14e</vt:lpstr>
      <vt:lpstr>p15</vt:lpstr>
      <vt:lpstr>p6a!Názvy_tisku</vt:lpstr>
      <vt:lpstr>mapa1220!Oblast_tisku</vt:lpstr>
      <vt:lpstr>mapa1221!Oblast_tisku</vt:lpstr>
      <vt:lpstr>'p12'!Oblast_tisku</vt:lpstr>
      <vt:lpstr>'p13'!Oblast_tisku</vt:lpstr>
      <vt:lpstr>p14a!Oblast_tisku</vt:lpstr>
      <vt:lpstr>p14e!Oblast_tisku</vt:lpstr>
      <vt:lpstr>'p15'!Oblast_tisku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 (GUP-AAA)</cp:lastModifiedBy>
  <cp:lastPrinted>2022-03-22T15:01:54Z</cp:lastPrinted>
  <dcterms:created xsi:type="dcterms:W3CDTF">2014-02-27T08:14:19Z</dcterms:created>
  <dcterms:modified xsi:type="dcterms:W3CDTF">2022-03-28T11:34:59Z</dcterms:modified>
</cp:coreProperties>
</file>